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ercorgil.sharepoint.com/sites/public/TAMARA/tamara/My Documents/00 ראשי/00אתר חדש/מכרזים/2024/10.24/"/>
    </mc:Choice>
  </mc:AlternateContent>
  <xr:revisionPtr revIDLastSave="0" documentId="8_{5A4E0738-EFDD-4E06-ACED-AD26C31D0467}" xr6:coauthVersionLast="47" xr6:coauthVersionMax="47" xr10:uidLastSave="{00000000-0000-0000-0000-000000000000}"/>
  <bookViews>
    <workbookView xWindow="-108" yWindow="-108" windowWidth="23256" windowHeight="12576" xr2:uid="{00000000-000D-0000-FFFF-FFFF00000000}"/>
  </bookViews>
  <sheets>
    <sheet name="כתב כמויות למכרז"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9" i="4" l="1"/>
  <c r="F60" i="4" s="1"/>
  <c r="F67" i="4" s="1"/>
  <c r="A59" i="4"/>
  <c r="F54" i="4"/>
  <c r="F55" i="4" s="1"/>
  <c r="F66" i="4" s="1"/>
  <c r="F50" i="4"/>
  <c r="F49" i="4"/>
  <c r="F48" i="4"/>
  <c r="F47" i="4"/>
  <c r="F46" i="4"/>
  <c r="F45" i="4"/>
  <c r="F44" i="4"/>
  <c r="F43" i="4"/>
  <c r="F42" i="4"/>
  <c r="F41" i="4"/>
  <c r="F40" i="4"/>
  <c r="F39" i="4"/>
  <c r="F38" i="4"/>
  <c r="F37" i="4"/>
  <c r="F36" i="4"/>
  <c r="F32" i="4"/>
  <c r="F31" i="4"/>
  <c r="F30" i="4"/>
  <c r="F29" i="4"/>
  <c r="F28" i="4"/>
  <c r="F27" i="4"/>
  <c r="F26" i="4"/>
  <c r="F25" i="4"/>
  <c r="F24" i="4"/>
  <c r="F23" i="4"/>
  <c r="F22" i="4"/>
  <c r="F18" i="4"/>
  <c r="F17" i="4"/>
  <c r="F16" i="4"/>
  <c r="F15" i="4"/>
  <c r="F14" i="4"/>
  <c r="F13" i="4"/>
  <c r="F12" i="4"/>
  <c r="F11" i="4"/>
  <c r="F10" i="4"/>
  <c r="F9" i="4"/>
  <c r="F8" i="4"/>
  <c r="F7" i="4"/>
  <c r="A7" i="4"/>
  <c r="A8" i="4" s="1"/>
  <c r="A10" i="4" s="1"/>
  <c r="F6" i="4"/>
  <c r="F51" i="4" l="1"/>
  <c r="F65" i="4" s="1"/>
  <c r="F33" i="4"/>
  <c r="F64" i="4" s="1"/>
  <c r="F19" i="4"/>
  <c r="F63" i="4" s="1"/>
  <c r="A12" i="4"/>
  <c r="A11" i="4"/>
  <c r="A13" i="4" s="1"/>
  <c r="A14" i="4" s="1"/>
  <c r="A15" i="4" s="1"/>
  <c r="A16" i="4" s="1"/>
  <c r="A17" i="4" s="1"/>
  <c r="A18" i="4" s="1"/>
  <c r="A22" i="4" s="1"/>
  <c r="A23" i="4" s="1"/>
  <c r="A24" i="4" s="1"/>
  <c r="A9" i="4"/>
  <c r="F68" i="4" l="1"/>
  <c r="F69" i="4" s="1"/>
  <c r="F70" i="4" s="1"/>
  <c r="A25" i="4"/>
  <c r="A27" i="4"/>
  <c r="A28" i="4" l="1"/>
  <c r="A29" i="4" s="1"/>
  <c r="A26" i="4"/>
  <c r="A31" i="4" l="1"/>
  <c r="A30" i="4"/>
  <c r="A32" i="4" s="1"/>
  <c r="A36" i="4" s="1"/>
  <c r="A37" i="4" s="1"/>
  <c r="A38" i="4" s="1"/>
  <c r="A39" i="4" s="1"/>
  <c r="A40" i="4" s="1"/>
  <c r="A41" i="4" s="1"/>
  <c r="A42" i="4" s="1"/>
  <c r="A43" i="4" s="1"/>
  <c r="A44" i="4" s="1"/>
  <c r="A45" i="4" s="1"/>
  <c r="A46" i="4" s="1"/>
  <c r="A47" i="4" l="1"/>
  <c r="A48" i="4"/>
  <c r="A49" i="4" s="1"/>
  <c r="A50" i="4" s="1"/>
  <c r="A54" i="4" s="1"/>
  <c r="A58" i="4" s="1"/>
</calcChain>
</file>

<file path=xl/sharedStrings.xml><?xml version="1.0" encoding="utf-8"?>
<sst xmlns="http://schemas.openxmlformats.org/spreadsheetml/2006/main" count="131" uniqueCount="85">
  <si>
    <t xml:space="preserve">מס"ד </t>
  </si>
  <si>
    <t xml:space="preserve">תאור </t>
  </si>
  <si>
    <t>יחידה</t>
  </si>
  <si>
    <t>כמות</t>
  </si>
  <si>
    <t>מחיר יח'</t>
  </si>
  <si>
    <t>סה"כ מחיר</t>
  </si>
  <si>
    <t>יצרן</t>
  </si>
  <si>
    <t>דגם</t>
  </si>
  <si>
    <t>הערות</t>
  </si>
  <si>
    <t xml:space="preserve">א. </t>
  </si>
  <si>
    <t>יח'</t>
  </si>
  <si>
    <t>קומפ'</t>
  </si>
  <si>
    <t xml:space="preserve">ב. </t>
  </si>
  <si>
    <t>סה"כ מערכת הקלטה</t>
  </si>
  <si>
    <t>ד</t>
  </si>
  <si>
    <t>שונות</t>
  </si>
  <si>
    <t>סה"כ שונות</t>
  </si>
  <si>
    <t>ה</t>
  </si>
  <si>
    <t>שנה</t>
  </si>
  <si>
    <t>סה"כ אחריות שרות ותחזוקה + שעות עבודה ברג'י</t>
  </si>
  <si>
    <t>א</t>
  </si>
  <si>
    <t>ב</t>
  </si>
  <si>
    <t>אחריות שרות ותחזוקה + שעות עבודה ברג'י</t>
  </si>
  <si>
    <t xml:space="preserve">סה"כ אחריות שרות ותחזוקה </t>
  </si>
  <si>
    <t xml:space="preserve">סה"כ </t>
  </si>
  <si>
    <t>מערכת שו"ב, הקלטה ושרתים.</t>
  </si>
  <si>
    <t>למען הסר ספק כל הסעיפים ללא יוצא מן הכלל יכללו במחיר היחידה המוגש פה ע"י הקבלן את: תיכנון סופי, יבוא, הובלה, אספקה, התקנה, הפעלה, הרצה, כיול כדרישת היועץ, הכנסה לשירות, שירות ואחריות לשלוש שנים, תיאום מול כל הגופים הנדרשים, הוצאת היתרים מכל גוף או רשות ככל שיידרש, הכנת ספרות, שרטוטים, סכמות, חדשנות, חיווטים כולל סיבים אופטיים, כבילה מלאה, צנרת, מחברים, מתאמים, מפצלים, מרחיקים, כולל לסיבים האופטים הלחמה-השמטה- מחברים-מתאמים- בדיקות ODTR וכו', זרועות, קונזולות, תומכים מאושרי קונסקטורקטור, כל כלי העבודה, עובדים מומחים, ציוד כגון מחפרון, עגלות, רמפות, סולמות, מנופים לכל סוגיהן בהתאם לכל הנדרש לפי התכנון המאושר כתב הכמויות ותנאי השטח וכל זאת ללא תוספת מחיר מעבר למחיר הנדרש על ידכם בכתב הכמויות</t>
  </si>
  <si>
    <t>סה"כ מערכות,  ואביזרים נלווים</t>
  </si>
  <si>
    <t>סה"כ מערכת שו"ב, ניהול מכ"מים,שרתים, ניהול וידאו והקלטה</t>
  </si>
  <si>
    <t>תחנת עבודה מלאה למערכת השו"ב,טמ"ס, מכ"מים עבור שליטה, צפיה, שחזור מידע הכוללת 2 צגי "27 FULL HD LED   עבור התחנה וכל הנדרש לחיבור והפעלה כולל הרשת וכן רישיונות כנדרש בהתאם למפרט הטכני (GUI) מבוסס GIS ותאצו"ת</t>
  </si>
  <si>
    <t>מערכות ואביזרים</t>
  </si>
  <si>
    <t>מכ"מ כדוגמת תוצרת MAGOS SR1000-I 5.4GHz Sensor 1000m range, 0.4m resolution  כולל: כבל Poeלהפעלה תואם להתקנה חיצונית עד 15 מטר, זרוע מותאמת להתקנה על עמוד</t>
  </si>
  <si>
    <t>רישיון תוכנת מכ"מ עבור מצלמה ממונעת PTZ  כולל יכולת גילוי תנועה (AI Appliance PTZ sensor addition) כולל סיווג מטרות וכיול מלא כדוגמת תוצרת MAGOS או שוו"ע מאושר</t>
  </si>
  <si>
    <t xml:space="preserve">תוכנת ניהול שליטה ובקרה כדוגמת תוצרת NAGOS MASS management Software כולל שילוב במערכת ניהול וידאו VMS, כולל התקנה באתר ביצוע הסעיף כולל תוכנה שליטה ובקרה לניהול של עד 10 מכ"מים ו-  10 מצלמות ראש תצפית משולב - PTZ מבוסס AI וסיווג מטרות התאמות, כיולים וכיוונים </t>
  </si>
  <si>
    <t>מערכת טעינת מצברים כולל בקר טעינה לזרם עד 120AH להתקנה בלוח חשמל מתאימה למצברים המוצעים כולל חיבור למקור מתח</t>
  </si>
  <si>
    <t>יחידת פנל סולארי בהספק של 5KVAh כולל בקר אנרגיה לטעינת מצברים, להתקנה על גג או עמוד באתר המזמין. היחידה תכיל את כלל הזיווד המתאים כולל ארונית חשמל מתאימה IP65, חיווט חשמלי, בקר טעינה ומפסקי חצי אוטומט וכולאי ברקים</t>
  </si>
  <si>
    <t>מצבר 55A 12V למערכת טעינת מצברים \ סולרית כולל מנשא מצברים להתקנה על עמוד או בארון ייעודי</t>
  </si>
  <si>
    <t>סיב אופטי Multi-mode 12 גידים Outdoor כולל נשיפה\השחלה\הנחה, ריתוכים ומחברים בשני קצוות, ייצוג בפאנל אופטי ובדיקת OTDR לאחר התקנה</t>
  </si>
  <si>
    <t>צנרת מרירון או מריכף לתנאי חוץ 23 מ"מ (מחיר עבור מטר רץ)</t>
  </si>
  <si>
    <t>תעלת פח 60x40 ס"מ</t>
  </si>
  <si>
    <t>מ"א</t>
  </si>
  <si>
    <t>רישיון ערוץ וידאו ואודיו במערכת ההקלטה</t>
  </si>
  <si>
    <t xml:space="preserve">שופר כריזה IP / מיקרופון עמדת כריזה IP  במוקד </t>
  </si>
  <si>
    <t>מקלדת שליטה למכלול VMS ו/או שו"ב</t>
  </si>
  <si>
    <t xml:space="preserve"> רישיון VMS- NVR עמדת צפייה לניהול, צפייה במצלמות ובהקלטות עד 4 מסכים, כולל מטריצה וירטואלית.</t>
  </si>
  <si>
    <t xml:space="preserve">מע"מ </t>
  </si>
  <si>
    <t>סה"כ כולל מע"מ</t>
  </si>
  <si>
    <t>מתג תקשורת ראשי 24 פורט POE לריכוז כלל האתרים 3L אופטי להתקנה בחדר התקשורת בחמ"ל כפי שיידרש</t>
  </si>
  <si>
    <t>ראש תצפית משולב תרמי ומצלמת יום\לילה זום ממשיך כנדרש במסמכי המפרט הטכני כדוגמת DH-TPC-PT8641B-B20100Z48 Dahua</t>
  </si>
  <si>
    <t xml:space="preserve">מצלמת IP  4Mp יום\לילה צבעונית להתקנה חיצונית כולל אנליטיקה מובנית במצלמה כולל עדשה 2.8-12 מ"מ משתנה חשמלית  כולל פנס IR מובנה 50 מטר לפחות  ותמיכה ב POE  כולל זיווד, המצלמה תתמוך בפרוטוקול Onvif בגרסה עדכנית.
כדוגמת DS-2CD2646FG2-IZS HIKVISION או שוו"ע מאושר </t>
  </si>
  <si>
    <t>מערכת אל פסק לאתר מקומי המותקן בתוך ארון הציוד מינימום 1KVA</t>
  </si>
  <si>
    <t>מערכת אל פסק למס"ד ציוד המותקן בתוך ארון הציוד המרכזי במוקד 3KVA</t>
  </si>
  <si>
    <t>חווט כבל תקשורת  CAT 7 (מחיר עבור מטר רץ) להתקנה חיצונית</t>
  </si>
  <si>
    <t xml:space="preserve">עמוד עמוד להתקנת מצלמות, גובה עד 6 - 8 מטר, להתקנה בצמוד לקו גדר, כולל כל יסוד בטון ואישור קונסטרוקטור </t>
  </si>
  <si>
    <t xml:space="preserve">עמוד עמוד להתקנת מצלמות, גובה עד 10 -12 מטר, להתקנה בצמוד לקו גדר, כולל כל יסוד בטון ואישור קונסטרוקטור </t>
  </si>
  <si>
    <t>ביצוע חפירה באדמה / חול / כורכר</t>
  </si>
  <si>
    <r>
      <t xml:space="preserve">הערה: כל הפריטים המוצעים יהיו מוצרי מותג מוכר, המשווק בישראל בשנים האחרונות. </t>
    </r>
    <r>
      <rPr>
        <b/>
        <sz val="12"/>
        <color rgb="FF000000"/>
        <rFont val="David"/>
        <family val="2"/>
      </rPr>
      <t>המחירים כוללים אספקה והתקנה כבילה וחיווט במחיר אביזר הקצה הפעלה והדרכה ובהתאם לספעיפים הרלוונטים במפרט הטכני</t>
    </r>
  </si>
  <si>
    <r>
      <rPr>
        <b/>
        <sz val="12"/>
        <color rgb="FF000000"/>
        <rFont val="David"/>
        <family val="2"/>
      </rPr>
      <t>שרת הקלטה ראשי למערכת המכ"מ</t>
    </r>
    <r>
      <rPr>
        <sz val="12"/>
        <color rgb="FF000000"/>
        <rFont val="David"/>
        <family val="2"/>
      </rPr>
      <t xml:space="preserve"> תוצרת חברת Dell או שוו"ע מאושר מותאם לעבודה עד 10 מצלמות ממונועות PTZ AI (Appliance for up to 10 PTZ cameras)</t>
    </r>
  </si>
  <si>
    <r>
      <t xml:space="preserve">ציוד וארון תקשורת חיצוני המותקן בצמוד לעמוד או בצמוד למבנה או על הקרקע כולל יציקת בטון וצוקל, לצורך התקנת הציוד המקומי הנמצא באתר המחיר </t>
    </r>
    <r>
      <rPr>
        <b/>
        <sz val="12"/>
        <color rgb="FF000000"/>
        <rFont val="David"/>
        <family val="2"/>
      </rPr>
      <t>כולל את כל הנדרש כדוגמת ספקי כח, מצברים, מגן ברקים, כולא ברקים בראש התורן, ממרי מתח מקומי, מתגי תקשורת 8 פורטים לפחות, 2 כניסות אופטיות,  ממירים אופטיים וכיו"ב</t>
    </r>
    <r>
      <rPr>
        <sz val="12"/>
        <color rgb="FF000000"/>
        <rFont val="David"/>
        <family val="2"/>
      </rPr>
      <t xml:space="preserve">. כולל חלוקת מתחים למצלמות הולכה על כבלי תקשורת, ספקי כוח למצלמות, מנעול עם מפתח לא סטנדרטי, מאווררים ומסננים, מפסק מגנטי להתראה בהתאם למפרט הטכני וכיו"ב.  </t>
    </r>
  </si>
  <si>
    <t xml:space="preserve">שילוב מערכת קיימת שהותקנה ע"י אחרים, המותקנת על עמוד או אתר הכוללת 3-4 מצלמות, ארון תקשורת כולל כל תכולתו (מתג, אל פסק, וכד'), עורק תקשורת אלחוטי למערכת החדשה אשר מותקנת ע"י המציע  </t>
  </si>
  <si>
    <t xml:space="preserve">סיכום הצעת המחיר </t>
  </si>
  <si>
    <t>מערכת אבטחת סייבר ביטחוני כדוגמת "נלסיס" כנדרש על כלל אביזרי הביטחון, מצלמות, סוויצ'ים, מחשבים וכו' כולל בקר ניטור לכל מתג + רישיון תוכנה וחומרה ייעודית לכל אביזרי ה- IP ברשת ורישיונות USB לכלל עמדות העבודה והשרתים כולל רישיון ראשי למערכת הניטור והניהול ומודול NUC לכל אחד מהפורטים של המתגים כמפורט במפרט הטכני</t>
  </si>
  <si>
    <t>קומפלט</t>
  </si>
  <si>
    <t>מערכת הגנת סייבר לרשת ביטחון</t>
  </si>
  <si>
    <t>סה"כ מערכת הגנת סייבר לרשת ביטחון</t>
  </si>
  <si>
    <t>ו</t>
  </si>
  <si>
    <t>סה"כ מערכות מיגון א"ת (כולל 3 שנים אחריות שרות וחלקי חילוף) לא כולל מע"מ</t>
  </si>
  <si>
    <r>
      <t>מצלמה IP יום לילה חיצונית PTZ (לא מצלמת dome) והפועלת בממשק מלא עם מערכת המכ"מ המוצעת הכולל פנס א.א דרישות מינימום:</t>
    </r>
    <r>
      <rPr>
        <b/>
        <sz val="12"/>
        <color rgb="FF000000"/>
        <rFont val="David"/>
        <family val="2"/>
      </rPr>
      <t xml:space="preserve"> רזולוציה 2MP, זום X30, תאורת לייזר לטווח 400 מטר</t>
    </r>
    <r>
      <rPr>
        <sz val="12"/>
        <color rgb="FF000000"/>
        <rFont val="David"/>
        <family val="2"/>
      </rPr>
      <t xml:space="preserve">  כדוגמת    תוצרת Dahua דגם DH-PTZ12248V-LR8-N - עדשת יום זום 48 אופטי כולל פנס לייזר מתכוונן אוטומטית על פי זום המצלמה  דגמים מאושרים נוספים לסעיף זה Axis Q6225-LE ו- Hikvision DS-2DF8242I5X-AELW(T3) או שוו"ע מאושר</t>
    </r>
  </si>
  <si>
    <r>
      <t>מצלמה IP יום לילה חיצונית PTZ (לא מצלמת dome) והפועלת בממשק מלא עם מערכת המכ"מ המוצעת הכולל פנס א.א דרישות מינימום:</t>
    </r>
    <r>
      <rPr>
        <b/>
        <sz val="12"/>
        <color rgb="FF000000"/>
        <rFont val="David"/>
        <family val="2"/>
      </rPr>
      <t xml:space="preserve">   רזולוציה 2MP, זום לפחות X50, תאורת לייזר לטווח 800-1000 מטר</t>
    </r>
    <r>
      <rPr>
        <sz val="12"/>
        <color rgb="FF000000"/>
        <rFont val="David"/>
        <family val="2"/>
      </rPr>
      <t xml:space="preserve">  כדוגמת תוצרת Dahua דגם PTZ85260-HNF-PA-FL - עדשת יום לפחות זום 50 אופטי כולל פנס לייזר מתכוונן אוטומטית על פי זום המצלמה - טווח 800-1000 מטר דגמים מאושרים נוספים לסעיף זה כדוגמת תוצרת Dahua דגם PTZ85260-HNF-PA-FL ו- Hikvision DS-2DY9250IAX-A(T5) או שוו"ע מאושר</t>
    </r>
  </si>
  <si>
    <t xml:space="preserve">מצלמת LPR  לפחות 2MP כדוגמת Hikvision DS-2CD7A26G0/P-IZHS(Y או שוו"ע מאושר </t>
  </si>
  <si>
    <t xml:space="preserve">עורק תקשורת אלחוטי בטכנולוגיית גלים מילימטריים.
רוחב הפס מינימלי של העורק לא ירד מ  500mb.
האנטנות יותאמו לטווח תקשורת של לא פחות מ 5 ק"מ.
מחיר העורק האלחוטי יכלול את התשלום למשרד התקשורת לכל אורך הפרויקט ולכל אורך   התקופה הב קיים הסכם שרות ותחזוקה בין המזמין לספק. 
</t>
  </si>
  <si>
    <t>אספקה, התקנה, חיווט, כבילה, צנרת עורק תקשורת אלחוטי PTP או גמ"מ לטווח של 10 ק"מ 2000 מגה לפחות</t>
  </si>
  <si>
    <t xml:space="preserve">שרות תחזוקה גלובלי לכל שנה נוספת לאחר תקופת האחריות (36 חודש) כולל עבודה וחלקי חילוף חומרים ציוד ואבזרים לתיקון  תקלות  בדיקות תקופתיות ותחזוקה מונעת כולל תחזוקה לכלל המערכות כולל עבודה חומרים ציוד ואבזרים לתיקון  תקלות  בדיקות תקופתיות ותחזוקה מונעת </t>
  </si>
  <si>
    <t xml:space="preserve">מצלמה קבועה תרמית משולבת יום\לילה להתקנה  עם עדשה 19 מ"מ ועד 35 מ"מ לבחירת המזמין כולל רישיון אנליטיקה מובנה במצלמה או בשרת ראשי כדוגמת אופגל או שוו"ע מאושר </t>
  </si>
  <si>
    <t>17.05.2023</t>
  </si>
  <si>
    <t>מסמך ג' - כתב כמויות אומדן יועץ עבור פרויקט מיגון פארק התעשיה אבשלום</t>
  </si>
  <si>
    <t>תוכנת שו"ב - שליטה והפעלה מרכזית של מערכות בטחון (תוכנת השו"ב) כולל אפשרות להפעלת תרחישים ואפליקציות על בסיס מפות, תאצו"ת, שילוב מערכות הטמ"ס, בקרת כניסה, וגילוי פריצה כולל בניית אינטגרציה והפעלת אפליקציות בהתאם לנדרש ועד לסיום מושלם הכל כפי שמפורט במפרט הטכני</t>
  </si>
  <si>
    <t>הקמת והפעלת תרחישים ואפליקציות על בסיס מפות, תאצו"ת, כולל שילוב והקפצת מצלמות ממערכת הטמ"ס, גילוי פריצה ובקרת כניסה עפ"י הגדרות המזמין והמפורט במפרט הטכני</t>
  </si>
  <si>
    <t>שרת מותג ראשי למערכת שו"ב כדוגמת תוצרת Dell או שוו"ע מאושר  כולל: כל הנדרש חומרה ותוכנה להפעלתו המלאה</t>
  </si>
  <si>
    <t>שרת הקלטה עבור עד 32 מצלמות קבועות וממונעות אשר מותקנות במתחם א"ת כדוגמת תוצרת Hikvision דגם DS-9632NI-I16 כולל 5 רישיונות צפייה למשתמשי קצה, כולל נפח איחסון של לפחות 20TB</t>
  </si>
  <si>
    <t>מכ"מ כדוגמת תוצרת MAGOS SR250-I 5.4GHz Sensor 250m range, 0.4m resolution  המאושר לפרויקטים ע"י פקע"ר (לא יאושר כל מכ"מ אחר) כולל: כבל Poeלהפעלה תואם להתקנה חיצונית עד 15 מטר, זרוע מותאמת להתקנה על עמוד</t>
  </si>
  <si>
    <t>מכ"מ כדוגמת תוצרת MAGOS SR500-I 5.4GHz Sensor 500m range, 0.4m resolution  המאושר לפרויקטים ע"י פקע"ר (לא יאושר כל מכ"מ אחר) כולל: כבל Poeלהפעלה תואם להתקנה חיצונית עד 15 מטר, זרוע מותאמת להתקנה על עמוד</t>
  </si>
  <si>
    <t>מצלמה ממונעת PTZ להתקנה חיצונית משולבת IR (מצלמת DOME) רזולוציה 4MP, זום לפחות X32, א.א מובנה עד 200 מטר לפחות כדוגמת תוצרת דגם Hikvision DS-2DE7A432IW-AEB(T5) או שוו"ע מאושר</t>
  </si>
  <si>
    <t>שעת עבודה ברגי עבור טכנאי שרות למשך כל תקופת האחריות לתמיכה טכנית</t>
  </si>
  <si>
    <t>ש"ע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</si>
</sst>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3" x14ac:knownFonts="1">
    <font>
      <sz val="11"/>
      <color theme="1"/>
      <name val="Arial"/>
      <family val="2"/>
      <charset val="177"/>
      <scheme val="minor"/>
    </font>
    <font>
      <b/>
      <sz val="12"/>
      <color rgb="FF000000"/>
      <name val="David"/>
      <family val="2"/>
    </font>
    <font>
      <sz val="11"/>
      <color rgb="FF000000"/>
      <name val="David"/>
      <family val="2"/>
    </font>
    <font>
      <sz val="12"/>
      <color rgb="FF000000"/>
      <name val="David"/>
      <family val="2"/>
    </font>
    <font>
      <sz val="12"/>
      <color rgb="FF000000"/>
      <name val="Arial"/>
      <family val="2"/>
    </font>
    <font>
      <sz val="12"/>
      <name val="David"/>
      <family val="2"/>
    </font>
    <font>
      <sz val="12"/>
      <color theme="1"/>
      <name val="David"/>
      <family val="2"/>
    </font>
    <font>
      <sz val="12"/>
      <color theme="1"/>
      <name val="Arial"/>
      <family val="2"/>
      <charset val="177"/>
      <scheme val="minor"/>
    </font>
    <font>
      <sz val="12"/>
      <color theme="1"/>
      <name val="Calibri"/>
      <family val="2"/>
    </font>
    <font>
      <b/>
      <sz val="12"/>
      <color rgb="FF000000"/>
      <name val="Arial"/>
      <family val="2"/>
    </font>
    <font>
      <b/>
      <sz val="12"/>
      <color theme="1"/>
      <name val="David"/>
      <family val="2"/>
      <charset val="177"/>
    </font>
    <font>
      <b/>
      <sz val="12"/>
      <color theme="1"/>
      <name val="Arial"/>
      <family val="2"/>
      <charset val="177"/>
      <scheme val="minor"/>
    </font>
    <font>
      <b/>
      <sz val="12"/>
      <color theme="1"/>
      <name val="David"/>
      <family val="2"/>
    </font>
  </fonts>
  <fills count="11">
    <fill>
      <patternFill patternType="none"/>
    </fill>
    <fill>
      <patternFill patternType="gray125"/>
    </fill>
    <fill>
      <patternFill patternType="solid">
        <fgColor rgb="FFFCD5B4"/>
        <bgColor indexed="64"/>
      </patternFill>
    </fill>
    <fill>
      <patternFill patternType="solid">
        <fgColor rgb="FFC4D79B"/>
        <bgColor indexed="64"/>
      </patternFill>
    </fill>
    <fill>
      <patternFill patternType="solid">
        <fgColor rgb="FFFABF8F"/>
        <bgColor indexed="64"/>
      </patternFill>
    </fill>
    <fill>
      <patternFill patternType="solid">
        <fgColor rgb="FFFFFF00"/>
        <bgColor indexed="64"/>
      </patternFill>
    </fill>
    <fill>
      <patternFill patternType="solid">
        <fgColor rgb="FFB7DEE8"/>
        <bgColor indexed="64"/>
      </patternFill>
    </fill>
    <fill>
      <patternFill patternType="solid">
        <fgColor rgb="FF9999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3">
    <xf numFmtId="0" fontId="0" fillId="0" borderId="0" xfId="0"/>
    <xf numFmtId="0" fontId="5" fillId="10" borderId="1" xfId="0" applyFont="1" applyFill="1" applyBorder="1" applyAlignment="1">
      <alignment wrapText="1" shrinkToFit="1"/>
    </xf>
    <xf numFmtId="0" fontId="6" fillId="0" borderId="1" xfId="0" applyFont="1" applyBorder="1" applyAlignment="1">
      <alignment horizontal="right" vertical="top" wrapText="1" readingOrder="2"/>
    </xf>
    <xf numFmtId="0" fontId="6" fillId="0" borderId="1" xfId="0" applyFont="1" applyBorder="1" applyAlignment="1">
      <alignment vertical="top" wrapText="1" readingOrder="2"/>
    </xf>
    <xf numFmtId="0" fontId="2" fillId="0" borderId="1" xfId="0" applyFont="1" applyBorder="1" applyAlignment="1">
      <alignment horizontal="right" vertical="center" wrapText="1" readingOrder="2"/>
    </xf>
    <xf numFmtId="0" fontId="1" fillId="6" borderId="1"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3" fontId="3" fillId="0" borderId="1" xfId="0" applyNumberFormat="1" applyFont="1" applyBorder="1" applyAlignment="1">
      <alignment horizontal="center" vertical="center" wrapText="1" readingOrder="2"/>
    </xf>
    <xf numFmtId="0" fontId="7" fillId="0" borderId="1" xfId="0" applyFont="1" applyBorder="1"/>
    <xf numFmtId="0" fontId="4" fillId="0" borderId="1" xfId="0" applyFont="1" applyBorder="1" applyAlignment="1">
      <alignment horizontal="center" vertical="center" wrapText="1" readingOrder="2"/>
    </xf>
    <xf numFmtId="0" fontId="1" fillId="7" borderId="1" xfId="0"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2" borderId="1"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1" fillId="3" borderId="1" xfId="0" applyFont="1" applyFill="1" applyBorder="1" applyAlignment="1">
      <alignment horizontal="center" vertical="center" wrapText="1" readingOrder="2"/>
    </xf>
    <xf numFmtId="0" fontId="1" fillId="3" borderId="1" xfId="0" applyFont="1" applyFill="1" applyBorder="1" applyAlignment="1">
      <alignment horizontal="right" vertical="center" wrapText="1" readingOrder="2"/>
    </xf>
    <xf numFmtId="164" fontId="1" fillId="8" borderId="1" xfId="0" applyNumberFormat="1" applyFont="1" applyFill="1" applyBorder="1" applyAlignment="1">
      <alignment horizontal="center" vertical="center" wrapText="1" readingOrder="2"/>
    </xf>
    <xf numFmtId="0" fontId="8" fillId="0" borderId="1" xfId="0" applyFont="1" applyBorder="1" applyAlignment="1">
      <alignment vertical="top" wrapText="1"/>
    </xf>
    <xf numFmtId="0" fontId="8"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1" fillId="0" borderId="1" xfId="0" applyFont="1" applyBorder="1" applyAlignment="1">
      <alignment horizontal="right" vertical="center" wrapText="1" readingOrder="2"/>
    </xf>
    <xf numFmtId="0" fontId="4" fillId="3" borderId="1"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164" fontId="1" fillId="8"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readingOrder="2"/>
    </xf>
    <xf numFmtId="0" fontId="9" fillId="3" borderId="1" xfId="0" applyFont="1" applyFill="1" applyBorder="1" applyAlignment="1">
      <alignment horizontal="center" vertical="center" wrapText="1" readingOrder="2"/>
    </xf>
    <xf numFmtId="0" fontId="9" fillId="8" borderId="1" xfId="0" applyFont="1" applyFill="1" applyBorder="1" applyAlignment="1">
      <alignment horizontal="center" vertical="center" wrapText="1"/>
    </xf>
    <xf numFmtId="0" fontId="4" fillId="0" borderId="1" xfId="0" applyFont="1" applyBorder="1" applyAlignment="1">
      <alignment horizontal="right" vertical="center" wrapText="1" readingOrder="2"/>
    </xf>
    <xf numFmtId="0" fontId="1" fillId="4" borderId="1" xfId="0" applyFont="1" applyFill="1" applyBorder="1" applyAlignment="1">
      <alignment horizontal="center" vertical="center" wrapText="1" readingOrder="2"/>
    </xf>
    <xf numFmtId="0" fontId="1" fillId="4" borderId="1" xfId="0" applyFont="1" applyFill="1" applyBorder="1" applyAlignment="1">
      <alignment horizontal="right" vertical="center" wrapText="1" readingOrder="2"/>
    </xf>
    <xf numFmtId="0" fontId="1" fillId="8" borderId="1" xfId="0" applyFont="1" applyFill="1" applyBorder="1" applyAlignment="1">
      <alignment horizontal="center" vertical="center" wrapText="1"/>
    </xf>
    <xf numFmtId="0" fontId="7" fillId="9" borderId="1" xfId="0" applyFont="1" applyFill="1" applyBorder="1"/>
    <xf numFmtId="0" fontId="10" fillId="9" borderId="1" xfId="0" applyFont="1" applyFill="1" applyBorder="1"/>
    <xf numFmtId="0" fontId="11" fillId="9" borderId="1" xfId="0" applyFont="1" applyFill="1" applyBorder="1"/>
    <xf numFmtId="9" fontId="12" fillId="9" borderId="1" xfId="0" applyNumberFormat="1" applyFont="1" applyFill="1" applyBorder="1" applyAlignment="1">
      <alignment horizontal="center"/>
    </xf>
    <xf numFmtId="165" fontId="10" fillId="9" borderId="1" xfId="0" applyNumberFormat="1" applyFont="1" applyFill="1" applyBorder="1" applyAlignment="1">
      <alignment horizontal="center" vertical="center"/>
    </xf>
    <xf numFmtId="0" fontId="5" fillId="10" borderId="1" xfId="0" applyFont="1" applyFill="1" applyBorder="1" applyAlignment="1">
      <alignment vertical="center" wrapText="1" shrinkToFit="1"/>
    </xf>
    <xf numFmtId="0" fontId="2" fillId="0" borderId="1" xfId="0" applyFont="1" applyBorder="1" applyAlignment="1">
      <alignment horizontal="center" vertical="center"/>
    </xf>
    <xf numFmtId="0" fontId="2" fillId="0" borderId="1" xfId="0" applyFont="1" applyBorder="1" applyAlignment="1">
      <alignment horizontal="center" vertical="center" readingOrder="2"/>
    </xf>
    <xf numFmtId="0" fontId="3" fillId="0" borderId="5" xfId="0" applyFont="1" applyBorder="1" applyAlignment="1">
      <alignment horizontal="right" vertical="center" wrapText="1" readingOrder="2"/>
    </xf>
    <xf numFmtId="0" fontId="3" fillId="10" borderId="1" xfId="0" applyFont="1" applyFill="1" applyBorder="1" applyAlignment="1">
      <alignment horizontal="center" vertical="center" wrapText="1" readingOrder="2"/>
    </xf>
    <xf numFmtId="0" fontId="5" fillId="0" borderId="1" xfId="0" applyFont="1" applyBorder="1" applyAlignment="1">
      <alignment vertical="top" wrapText="1" shrinkToFit="1"/>
    </xf>
    <xf numFmtId="0" fontId="1" fillId="3" borderId="1" xfId="0" applyFont="1" applyFill="1" applyBorder="1" applyAlignment="1">
      <alignment horizontal="right" vertical="center" wrapText="1" readingOrder="2"/>
    </xf>
    <xf numFmtId="0" fontId="1" fillId="4" borderId="1" xfId="0" applyFont="1" applyFill="1" applyBorder="1" applyAlignment="1">
      <alignment horizontal="right" vertical="center" wrapText="1" readingOrder="2"/>
    </xf>
    <xf numFmtId="0" fontId="1" fillId="6" borderId="2" xfId="0" applyFont="1" applyFill="1" applyBorder="1" applyAlignment="1">
      <alignment horizontal="center" vertical="center" wrapText="1" readingOrder="2"/>
    </xf>
    <xf numFmtId="0" fontId="0" fillId="0" borderId="4" xfId="0" applyBorder="1" applyAlignment="1">
      <alignment horizontal="center" vertical="center" wrapText="1" readingOrder="2"/>
    </xf>
    <xf numFmtId="0" fontId="0" fillId="0" borderId="3" xfId="0" applyBorder="1" applyAlignment="1">
      <alignment horizontal="center" vertical="center" wrapText="1" readingOrder="2"/>
    </xf>
    <xf numFmtId="0" fontId="1" fillId="5" borderId="1"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0987-2459-4AFD-BA72-B090E07BDE59}">
  <sheetPr>
    <tabColor rgb="FF00B050"/>
  </sheetPr>
  <dimension ref="A1:I70"/>
  <sheetViews>
    <sheetView rightToLeft="1" tabSelected="1" zoomScale="70" zoomScaleNormal="70" workbookViewId="0">
      <pane ySplit="3" topLeftCell="A4" activePane="bottomLeft" state="frozen"/>
      <selection pane="bottomLeft" activeCell="H7" sqref="H7"/>
    </sheetView>
  </sheetViews>
  <sheetFormatPr defaultColWidth="8.69921875" defaultRowHeight="15" x14ac:dyDescent="0.25"/>
  <cols>
    <col min="1" max="1" width="8.796875" style="9" bestFit="1" customWidth="1"/>
    <col min="2" max="2" width="50.5" style="9" customWidth="1"/>
    <col min="3" max="3" width="8.69921875" style="9"/>
    <col min="4" max="4" width="8.796875" style="9" bestFit="1" customWidth="1"/>
    <col min="5" max="5" width="10.8984375" style="9" bestFit="1" customWidth="1"/>
    <col min="6" max="6" width="13.69921875" style="9" bestFit="1" customWidth="1"/>
    <col min="7" max="7" width="21" style="9" customWidth="1"/>
    <col min="8" max="8" width="18.8984375" style="9" customWidth="1"/>
    <col min="9" max="9" width="23.3984375" style="9" customWidth="1"/>
    <col min="10" max="16384" width="8.69921875" style="9"/>
  </cols>
  <sheetData>
    <row r="1" spans="1:9" ht="18.3" customHeight="1" x14ac:dyDescent="0.25">
      <c r="A1" s="49" t="s">
        <v>75</v>
      </c>
      <c r="B1" s="50"/>
      <c r="C1" s="50"/>
      <c r="D1" s="50"/>
      <c r="E1" s="50"/>
      <c r="F1" s="50"/>
      <c r="G1" s="50"/>
      <c r="H1" s="51"/>
      <c r="I1" s="5" t="s">
        <v>74</v>
      </c>
    </row>
    <row r="2" spans="1:9" ht="98.7" customHeight="1" x14ac:dyDescent="0.25">
      <c r="A2" s="52" t="s">
        <v>26</v>
      </c>
      <c r="B2" s="52"/>
      <c r="C2" s="52"/>
      <c r="D2" s="52"/>
      <c r="E2" s="52"/>
      <c r="F2" s="52"/>
      <c r="G2" s="52"/>
      <c r="H2" s="52"/>
      <c r="I2" s="52"/>
    </row>
    <row r="3" spans="1:9" ht="15.6" x14ac:dyDescent="0.25">
      <c r="A3" s="11" t="s">
        <v>0</v>
      </c>
      <c r="B3" s="11" t="s">
        <v>1</v>
      </c>
      <c r="C3" s="11" t="s">
        <v>2</v>
      </c>
      <c r="D3" s="11" t="s">
        <v>3</v>
      </c>
      <c r="E3" s="11" t="s">
        <v>4</v>
      </c>
      <c r="F3" s="11" t="s">
        <v>5</v>
      </c>
      <c r="G3" s="11" t="s">
        <v>6</v>
      </c>
      <c r="H3" s="11" t="s">
        <v>7</v>
      </c>
      <c r="I3" s="11" t="s">
        <v>8</v>
      </c>
    </row>
    <row r="4" spans="1:9" ht="15.6" x14ac:dyDescent="0.25">
      <c r="A4" s="12" t="s">
        <v>9</v>
      </c>
      <c r="B4" s="13" t="s">
        <v>30</v>
      </c>
      <c r="C4" s="14"/>
      <c r="D4" s="14"/>
      <c r="E4" s="15"/>
      <c r="F4" s="14"/>
      <c r="G4" s="14"/>
      <c r="H4" s="14"/>
      <c r="I4" s="14"/>
    </row>
    <row r="5" spans="1:9" ht="62.4" x14ac:dyDescent="0.25">
      <c r="A5" s="6"/>
      <c r="B5" s="7" t="s">
        <v>56</v>
      </c>
      <c r="C5" s="6"/>
      <c r="D5" s="6"/>
      <c r="E5" s="7"/>
      <c r="F5" s="6"/>
      <c r="G5" s="6"/>
      <c r="H5" s="6"/>
      <c r="I5" s="6"/>
    </row>
    <row r="6" spans="1:9" ht="50.7" customHeight="1" x14ac:dyDescent="0.25">
      <c r="A6" s="6">
        <v>1</v>
      </c>
      <c r="B6" s="7" t="s">
        <v>48</v>
      </c>
      <c r="C6" s="6" t="s">
        <v>10</v>
      </c>
      <c r="D6" s="6">
        <v>1</v>
      </c>
      <c r="E6" s="8"/>
      <c r="F6" s="8">
        <f t="shared" ref="F6:F18" si="0">E6*D6</f>
        <v>0</v>
      </c>
      <c r="G6" s="8"/>
      <c r="H6" s="8"/>
      <c r="I6" s="8"/>
    </row>
    <row r="7" spans="1:9" ht="137.4" customHeight="1" x14ac:dyDescent="0.25">
      <c r="A7" s="6">
        <f>A6+1</f>
        <v>2</v>
      </c>
      <c r="B7" s="7" t="s">
        <v>67</v>
      </c>
      <c r="C7" s="6" t="s">
        <v>10</v>
      </c>
      <c r="D7" s="6">
        <v>2</v>
      </c>
      <c r="E7" s="8"/>
      <c r="F7" s="8">
        <f t="shared" si="0"/>
        <v>0</v>
      </c>
      <c r="G7" s="8"/>
      <c r="H7" s="8"/>
      <c r="I7" s="8"/>
    </row>
    <row r="8" spans="1:9" ht="137.4" customHeight="1" x14ac:dyDescent="0.25">
      <c r="A8" s="6">
        <f>A7+1</f>
        <v>3</v>
      </c>
      <c r="B8" s="7" t="s">
        <v>68</v>
      </c>
      <c r="C8" s="6" t="s">
        <v>10</v>
      </c>
      <c r="D8" s="6">
        <v>2</v>
      </c>
      <c r="E8" s="8"/>
      <c r="F8" s="8">
        <f t="shared" si="0"/>
        <v>0</v>
      </c>
      <c r="G8" s="8"/>
      <c r="H8" s="8"/>
      <c r="I8" s="8"/>
    </row>
    <row r="9" spans="1:9" ht="53.4" customHeight="1" thickBot="1" x14ac:dyDescent="0.3">
      <c r="A9" s="6">
        <f>A7+1</f>
        <v>3</v>
      </c>
      <c r="B9" s="44" t="s">
        <v>73</v>
      </c>
      <c r="C9" s="6" t="s">
        <v>10</v>
      </c>
      <c r="D9" s="6">
        <v>2</v>
      </c>
      <c r="E9" s="8"/>
      <c r="F9" s="8">
        <f t="shared" si="0"/>
        <v>0</v>
      </c>
      <c r="G9" s="8"/>
      <c r="H9" s="8"/>
      <c r="I9" s="8"/>
    </row>
    <row r="10" spans="1:9" ht="37.799999999999997" customHeight="1" x14ac:dyDescent="0.25">
      <c r="A10" s="6">
        <f>A8+1</f>
        <v>4</v>
      </c>
      <c r="B10" s="7" t="s">
        <v>69</v>
      </c>
      <c r="C10" s="6" t="s">
        <v>10</v>
      </c>
      <c r="D10" s="6">
        <v>2</v>
      </c>
      <c r="E10" s="8"/>
      <c r="F10" s="8">
        <f t="shared" si="0"/>
        <v>0</v>
      </c>
      <c r="G10" s="8"/>
      <c r="H10" s="8"/>
      <c r="I10" s="8"/>
    </row>
    <row r="11" spans="1:9" ht="78" x14ac:dyDescent="0.25">
      <c r="A11" s="6">
        <f>A10+1</f>
        <v>5</v>
      </c>
      <c r="B11" s="7" t="s">
        <v>49</v>
      </c>
      <c r="C11" s="6" t="s">
        <v>10</v>
      </c>
      <c r="D11" s="6">
        <v>24</v>
      </c>
      <c r="E11" s="8"/>
      <c r="F11" s="8">
        <f t="shared" si="0"/>
        <v>0</v>
      </c>
      <c r="G11" s="8"/>
      <c r="H11" s="8"/>
      <c r="I11" s="8"/>
    </row>
    <row r="12" spans="1:9" ht="98.7" customHeight="1" thickBot="1" x14ac:dyDescent="0.3">
      <c r="A12" s="6">
        <f>A10+1</f>
        <v>5</v>
      </c>
      <c r="B12" s="44" t="s">
        <v>82</v>
      </c>
      <c r="C12" s="6" t="s">
        <v>10</v>
      </c>
      <c r="D12" s="6">
        <v>3</v>
      </c>
      <c r="E12" s="8"/>
      <c r="F12" s="8">
        <f t="shared" si="0"/>
        <v>0</v>
      </c>
      <c r="G12" s="8"/>
      <c r="H12" s="8"/>
      <c r="I12" s="8"/>
    </row>
    <row r="13" spans="1:9" ht="62.4" x14ac:dyDescent="0.25">
      <c r="A13" s="6">
        <f>A11+1</f>
        <v>6</v>
      </c>
      <c r="B13" s="7" t="s">
        <v>80</v>
      </c>
      <c r="C13" s="6" t="s">
        <v>10</v>
      </c>
      <c r="D13" s="6">
        <v>7</v>
      </c>
      <c r="E13" s="8"/>
      <c r="F13" s="8">
        <f t="shared" si="0"/>
        <v>0</v>
      </c>
      <c r="G13" s="8"/>
      <c r="H13" s="8"/>
      <c r="I13" s="8"/>
    </row>
    <row r="14" spans="1:9" ht="62.4" x14ac:dyDescent="0.25">
      <c r="A14" s="6">
        <f t="shared" ref="A14:A17" si="1">A13+1</f>
        <v>7</v>
      </c>
      <c r="B14" s="7" t="s">
        <v>81</v>
      </c>
      <c r="C14" s="6" t="s">
        <v>10</v>
      </c>
      <c r="D14" s="6">
        <v>1</v>
      </c>
      <c r="E14" s="8"/>
      <c r="F14" s="8">
        <f t="shared" si="0"/>
        <v>0</v>
      </c>
      <c r="G14" s="8"/>
      <c r="H14" s="8"/>
      <c r="I14" s="8"/>
    </row>
    <row r="15" spans="1:9" ht="46.8" x14ac:dyDescent="0.25">
      <c r="A15" s="6">
        <f t="shared" si="1"/>
        <v>8</v>
      </c>
      <c r="B15" s="7" t="s">
        <v>31</v>
      </c>
      <c r="C15" s="6" t="s">
        <v>10</v>
      </c>
      <c r="D15" s="6">
        <v>1</v>
      </c>
      <c r="E15" s="8"/>
      <c r="F15" s="8">
        <f t="shared" si="0"/>
        <v>0</v>
      </c>
      <c r="G15" s="8"/>
      <c r="H15" s="8"/>
      <c r="I15" s="8"/>
    </row>
    <row r="16" spans="1:9" ht="100.2" customHeight="1" x14ac:dyDescent="0.25">
      <c r="A16" s="6">
        <f t="shared" si="1"/>
        <v>9</v>
      </c>
      <c r="B16" s="2" t="s">
        <v>70</v>
      </c>
      <c r="C16" s="6" t="s">
        <v>11</v>
      </c>
      <c r="D16" s="6">
        <v>5</v>
      </c>
      <c r="E16" s="8"/>
      <c r="F16" s="8">
        <f t="shared" si="0"/>
        <v>0</v>
      </c>
      <c r="G16" s="8"/>
      <c r="H16" s="8"/>
      <c r="I16" s="8"/>
    </row>
    <row r="17" spans="1:9" ht="31.2" x14ac:dyDescent="0.25">
      <c r="A17" s="6">
        <f t="shared" si="1"/>
        <v>10</v>
      </c>
      <c r="B17" s="7" t="s">
        <v>71</v>
      </c>
      <c r="C17" s="6" t="s">
        <v>10</v>
      </c>
      <c r="D17" s="6">
        <v>1</v>
      </c>
      <c r="E17" s="8"/>
      <c r="F17" s="8">
        <f t="shared" si="0"/>
        <v>0</v>
      </c>
      <c r="G17" s="8"/>
      <c r="H17" s="8"/>
      <c r="I17" s="8"/>
    </row>
    <row r="18" spans="1:9" ht="15.6" x14ac:dyDescent="0.25">
      <c r="A18" s="6">
        <f>A17+1</f>
        <v>11</v>
      </c>
      <c r="B18" s="7" t="s">
        <v>42</v>
      </c>
      <c r="C18" s="6" t="s">
        <v>10</v>
      </c>
      <c r="D18" s="6">
        <v>16</v>
      </c>
      <c r="E18" s="8"/>
      <c r="F18" s="8">
        <f t="shared" si="0"/>
        <v>0</v>
      </c>
      <c r="G18" s="8"/>
      <c r="H18" s="8"/>
      <c r="I18" s="8"/>
    </row>
    <row r="19" spans="1:9" ht="15.6" x14ac:dyDescent="0.25">
      <c r="A19" s="16" t="s">
        <v>9</v>
      </c>
      <c r="B19" s="17" t="s">
        <v>24</v>
      </c>
      <c r="C19" s="16"/>
      <c r="D19" s="16"/>
      <c r="E19" s="16"/>
      <c r="F19" s="18">
        <f>SUM(F6:F18)</f>
        <v>0</v>
      </c>
      <c r="G19" s="18"/>
      <c r="H19" s="18"/>
      <c r="I19" s="18"/>
    </row>
    <row r="20" spans="1:9" ht="15.6" x14ac:dyDescent="0.25">
      <c r="A20" s="19"/>
      <c r="B20" s="19"/>
      <c r="C20" s="20"/>
      <c r="D20" s="21"/>
      <c r="E20" s="22"/>
      <c r="F20" s="22"/>
      <c r="G20" s="22"/>
      <c r="H20" s="22"/>
      <c r="I20" s="22"/>
    </row>
    <row r="21" spans="1:9" ht="15.6" x14ac:dyDescent="0.25">
      <c r="A21" s="12" t="s">
        <v>12</v>
      </c>
      <c r="B21" s="13" t="s">
        <v>25</v>
      </c>
      <c r="C21" s="14"/>
      <c r="D21" s="23"/>
      <c r="E21" s="24"/>
      <c r="F21" s="23"/>
      <c r="G21" s="23"/>
      <c r="H21" s="23"/>
      <c r="I21" s="23"/>
    </row>
    <row r="22" spans="1:9" ht="83.1" customHeight="1" x14ac:dyDescent="0.25">
      <c r="A22" s="45">
        <f>A18+1</f>
        <v>12</v>
      </c>
      <c r="B22" s="46" t="s">
        <v>76</v>
      </c>
      <c r="C22" s="6" t="s">
        <v>11</v>
      </c>
      <c r="D22" s="6">
        <v>1</v>
      </c>
      <c r="E22" s="8"/>
      <c r="F22" s="8">
        <f>E22*D22</f>
        <v>0</v>
      </c>
      <c r="G22" s="8"/>
      <c r="H22" s="8"/>
      <c r="I22" s="8"/>
    </row>
    <row r="23" spans="1:9" ht="46.8" x14ac:dyDescent="0.25">
      <c r="A23" s="45">
        <f>A22+1</f>
        <v>13</v>
      </c>
      <c r="B23" s="46" t="s">
        <v>77</v>
      </c>
      <c r="C23" s="6" t="s">
        <v>11</v>
      </c>
      <c r="D23" s="6">
        <v>8</v>
      </c>
      <c r="E23" s="8"/>
      <c r="F23" s="8">
        <f>E23*D23</f>
        <v>0</v>
      </c>
      <c r="G23" s="8"/>
      <c r="H23" s="8"/>
      <c r="I23" s="8"/>
    </row>
    <row r="24" spans="1:9" ht="39.6" customHeight="1" x14ac:dyDescent="0.25">
      <c r="A24" s="6">
        <f>A23+1</f>
        <v>14</v>
      </c>
      <c r="B24" s="7" t="s">
        <v>78</v>
      </c>
      <c r="C24" s="6" t="s">
        <v>11</v>
      </c>
      <c r="D24" s="6">
        <v>1</v>
      </c>
      <c r="E24" s="8"/>
      <c r="F24" s="8">
        <f t="shared" ref="F24:F32" si="2">E24*D24</f>
        <v>0</v>
      </c>
      <c r="G24" s="8"/>
      <c r="H24" s="8"/>
      <c r="I24" s="8"/>
    </row>
    <row r="25" spans="1:9" ht="62.4" x14ac:dyDescent="0.25">
      <c r="A25" s="6">
        <f t="shared" ref="A25:A30" si="3">A24+1</f>
        <v>15</v>
      </c>
      <c r="B25" s="7" t="s">
        <v>79</v>
      </c>
      <c r="C25" s="6" t="s">
        <v>11</v>
      </c>
      <c r="D25" s="6">
        <v>1</v>
      </c>
      <c r="E25" s="8"/>
      <c r="F25" s="8">
        <f t="shared" si="2"/>
        <v>0</v>
      </c>
      <c r="G25" s="8"/>
      <c r="H25" s="8"/>
      <c r="I25" s="8"/>
    </row>
    <row r="26" spans="1:9" ht="29.1" customHeight="1" x14ac:dyDescent="0.25">
      <c r="A26" s="6">
        <f t="shared" si="3"/>
        <v>16</v>
      </c>
      <c r="B26" s="25" t="s">
        <v>41</v>
      </c>
      <c r="C26" s="6" t="s">
        <v>10</v>
      </c>
      <c r="D26" s="6">
        <v>28</v>
      </c>
      <c r="E26" s="8"/>
      <c r="F26" s="8">
        <f t="shared" si="2"/>
        <v>0</v>
      </c>
      <c r="G26" s="8"/>
      <c r="H26" s="8"/>
      <c r="I26" s="8"/>
    </row>
    <row r="27" spans="1:9" ht="46.8" x14ac:dyDescent="0.25">
      <c r="A27" s="6">
        <f>A24+1</f>
        <v>15</v>
      </c>
      <c r="B27" s="7" t="s">
        <v>57</v>
      </c>
      <c r="C27" s="6" t="s">
        <v>11</v>
      </c>
      <c r="D27" s="6">
        <v>1</v>
      </c>
      <c r="E27" s="8"/>
      <c r="F27" s="8">
        <f t="shared" si="2"/>
        <v>0</v>
      </c>
      <c r="G27" s="8"/>
      <c r="H27" s="8"/>
      <c r="I27" s="8"/>
    </row>
    <row r="28" spans="1:9" ht="78" x14ac:dyDescent="0.25">
      <c r="A28" s="6">
        <f>A25+1</f>
        <v>16</v>
      </c>
      <c r="B28" s="7" t="s">
        <v>33</v>
      </c>
      <c r="C28" s="6" t="s">
        <v>11</v>
      </c>
      <c r="D28" s="6">
        <v>1</v>
      </c>
      <c r="E28" s="8"/>
      <c r="F28" s="8">
        <f t="shared" si="2"/>
        <v>0</v>
      </c>
      <c r="G28" s="8"/>
      <c r="H28" s="8"/>
      <c r="I28" s="8"/>
    </row>
    <row r="29" spans="1:9" ht="78.3" customHeight="1" x14ac:dyDescent="0.25">
      <c r="A29" s="6">
        <f t="shared" si="3"/>
        <v>17</v>
      </c>
      <c r="B29" s="7" t="s">
        <v>32</v>
      </c>
      <c r="C29" s="6" t="s">
        <v>10</v>
      </c>
      <c r="D29" s="6">
        <v>4</v>
      </c>
      <c r="E29" s="8"/>
      <c r="F29" s="8">
        <f t="shared" si="2"/>
        <v>0</v>
      </c>
      <c r="G29" s="8"/>
      <c r="H29" s="8"/>
      <c r="I29" s="8"/>
    </row>
    <row r="30" spans="1:9" ht="78.599999999999994" customHeight="1" x14ac:dyDescent="0.25">
      <c r="A30" s="6">
        <f t="shared" si="3"/>
        <v>18</v>
      </c>
      <c r="B30" s="7" t="s">
        <v>29</v>
      </c>
      <c r="C30" s="6" t="s">
        <v>11</v>
      </c>
      <c r="D30" s="6">
        <v>2</v>
      </c>
      <c r="E30" s="8"/>
      <c r="F30" s="8">
        <f t="shared" si="2"/>
        <v>0</v>
      </c>
      <c r="G30" s="8"/>
      <c r="H30" s="8"/>
      <c r="I30" s="8"/>
    </row>
    <row r="31" spans="1:9" ht="60.9" customHeight="1" x14ac:dyDescent="0.25">
      <c r="A31" s="6">
        <f>A29+1</f>
        <v>18</v>
      </c>
      <c r="B31" s="7" t="s">
        <v>44</v>
      </c>
      <c r="C31" s="6" t="s">
        <v>10</v>
      </c>
      <c r="D31" s="6">
        <v>2</v>
      </c>
      <c r="E31" s="8"/>
      <c r="F31" s="8">
        <f t="shared" si="2"/>
        <v>0</v>
      </c>
      <c r="G31" s="8"/>
      <c r="H31" s="8"/>
      <c r="I31" s="8"/>
    </row>
    <row r="32" spans="1:9" ht="48.6" customHeight="1" x14ac:dyDescent="0.25">
      <c r="A32" s="6">
        <f>A30+1</f>
        <v>19</v>
      </c>
      <c r="B32" s="7" t="s">
        <v>43</v>
      </c>
      <c r="C32" s="6" t="s">
        <v>10</v>
      </c>
      <c r="D32" s="6">
        <v>1</v>
      </c>
      <c r="E32" s="8"/>
      <c r="F32" s="8">
        <f t="shared" si="2"/>
        <v>0</v>
      </c>
      <c r="G32" s="8"/>
      <c r="H32" s="8"/>
      <c r="I32" s="8"/>
    </row>
    <row r="33" spans="1:9" ht="15.6" x14ac:dyDescent="0.25">
      <c r="A33" s="16" t="s">
        <v>12</v>
      </c>
      <c r="B33" s="17" t="s">
        <v>13</v>
      </c>
      <c r="C33" s="16"/>
      <c r="D33" s="16"/>
      <c r="E33" s="16"/>
      <c r="F33" s="18">
        <f>SUM(F22:F32)</f>
        <v>0</v>
      </c>
      <c r="G33" s="18"/>
      <c r="H33" s="18"/>
      <c r="I33" s="18"/>
    </row>
    <row r="34" spans="1:9" ht="15.6" x14ac:dyDescent="0.25">
      <c r="A34" s="19"/>
      <c r="B34" s="19"/>
      <c r="C34" s="20"/>
      <c r="D34" s="21"/>
      <c r="E34" s="22"/>
      <c r="F34" s="22"/>
      <c r="G34" s="22"/>
      <c r="H34" s="22"/>
      <c r="I34" s="22"/>
    </row>
    <row r="35" spans="1:9" ht="15.6" x14ac:dyDescent="0.25">
      <c r="A35" s="12" t="s">
        <v>14</v>
      </c>
      <c r="B35" s="13" t="s">
        <v>15</v>
      </c>
      <c r="C35" s="14"/>
      <c r="D35" s="23"/>
      <c r="E35" s="24"/>
      <c r="F35" s="23"/>
      <c r="G35" s="23"/>
      <c r="H35" s="23"/>
      <c r="I35" s="23"/>
    </row>
    <row r="36" spans="1:9" ht="140.4" x14ac:dyDescent="0.25">
      <c r="A36" s="6">
        <f>A32+1</f>
        <v>20</v>
      </c>
      <c r="B36" s="7" t="s">
        <v>58</v>
      </c>
      <c r="C36" s="6" t="s">
        <v>10</v>
      </c>
      <c r="D36" s="6">
        <v>9</v>
      </c>
      <c r="E36" s="8"/>
      <c r="F36" s="8">
        <f t="shared" ref="F36:F50" si="4">E36*D36</f>
        <v>0</v>
      </c>
      <c r="G36" s="8"/>
      <c r="H36" s="8"/>
      <c r="I36" s="8"/>
    </row>
    <row r="37" spans="1:9" ht="44.4" customHeight="1" x14ac:dyDescent="0.25">
      <c r="A37" s="6">
        <f>A36+1</f>
        <v>21</v>
      </c>
      <c r="B37" s="7" t="s">
        <v>47</v>
      </c>
      <c r="C37" s="6" t="s">
        <v>10</v>
      </c>
      <c r="D37" s="6">
        <v>1</v>
      </c>
      <c r="E37" s="8"/>
      <c r="F37" s="8">
        <f t="shared" si="4"/>
        <v>0</v>
      </c>
      <c r="G37" s="8"/>
      <c r="H37" s="8"/>
      <c r="I37" s="8"/>
    </row>
    <row r="38" spans="1:9" ht="34.5" customHeight="1" x14ac:dyDescent="0.25">
      <c r="A38" s="6">
        <f t="shared" ref="A38:A50" si="5">A37+1</f>
        <v>22</v>
      </c>
      <c r="B38" s="41" t="s">
        <v>50</v>
      </c>
      <c r="C38" s="6" t="s">
        <v>10</v>
      </c>
      <c r="D38" s="6">
        <v>8</v>
      </c>
      <c r="E38" s="8"/>
      <c r="F38" s="8">
        <f t="shared" si="4"/>
        <v>0</v>
      </c>
      <c r="G38" s="8"/>
      <c r="H38" s="8"/>
      <c r="I38" s="8"/>
    </row>
    <row r="39" spans="1:9" ht="31.2" x14ac:dyDescent="0.3">
      <c r="A39" s="6">
        <f t="shared" si="5"/>
        <v>23</v>
      </c>
      <c r="B39" s="1" t="s">
        <v>51</v>
      </c>
      <c r="C39" s="6" t="s">
        <v>10</v>
      </c>
      <c r="D39" s="6">
        <v>1</v>
      </c>
      <c r="E39" s="8"/>
      <c r="F39" s="8">
        <f t="shared" si="4"/>
        <v>0</v>
      </c>
      <c r="G39" s="8"/>
      <c r="H39" s="8"/>
      <c r="I39" s="8"/>
    </row>
    <row r="40" spans="1:9" ht="31.2" x14ac:dyDescent="0.25">
      <c r="A40" s="6">
        <f t="shared" si="5"/>
        <v>24</v>
      </c>
      <c r="B40" s="7" t="s">
        <v>34</v>
      </c>
      <c r="C40" s="6" t="s">
        <v>11</v>
      </c>
      <c r="D40" s="6">
        <v>5</v>
      </c>
      <c r="E40" s="8"/>
      <c r="F40" s="8">
        <f t="shared" si="4"/>
        <v>0</v>
      </c>
      <c r="G40" s="8"/>
      <c r="H40" s="8"/>
      <c r="I40" s="8"/>
    </row>
    <row r="41" spans="1:9" ht="62.4" x14ac:dyDescent="0.25">
      <c r="A41" s="6">
        <f t="shared" si="5"/>
        <v>25</v>
      </c>
      <c r="B41" s="7" t="s">
        <v>35</v>
      </c>
      <c r="C41" s="6" t="s">
        <v>11</v>
      </c>
      <c r="D41" s="6">
        <v>2</v>
      </c>
      <c r="E41" s="8"/>
      <c r="F41" s="8">
        <f t="shared" si="4"/>
        <v>0</v>
      </c>
      <c r="G41" s="8"/>
      <c r="H41" s="8"/>
      <c r="I41" s="8"/>
    </row>
    <row r="42" spans="1:9" ht="31.2" x14ac:dyDescent="0.25">
      <c r="A42" s="6">
        <f t="shared" si="5"/>
        <v>26</v>
      </c>
      <c r="B42" s="7" t="s">
        <v>36</v>
      </c>
      <c r="C42" s="6" t="s">
        <v>10</v>
      </c>
      <c r="D42" s="6">
        <v>2</v>
      </c>
      <c r="E42" s="8"/>
      <c r="F42" s="8">
        <f t="shared" si="4"/>
        <v>0</v>
      </c>
      <c r="G42" s="8"/>
      <c r="H42" s="8"/>
      <c r="I42" s="8"/>
    </row>
    <row r="43" spans="1:9" ht="31.2" x14ac:dyDescent="0.3">
      <c r="A43" s="6">
        <f t="shared" si="5"/>
        <v>27</v>
      </c>
      <c r="B43" s="1" t="s">
        <v>53</v>
      </c>
      <c r="C43" s="6" t="s">
        <v>11</v>
      </c>
      <c r="D43" s="6">
        <v>4</v>
      </c>
      <c r="E43" s="8"/>
      <c r="F43" s="8">
        <f t="shared" si="4"/>
        <v>0</v>
      </c>
      <c r="G43" s="8"/>
      <c r="H43" s="8"/>
      <c r="I43" s="8"/>
    </row>
    <row r="44" spans="1:9" ht="31.2" x14ac:dyDescent="0.3">
      <c r="A44" s="6">
        <f t="shared" si="5"/>
        <v>28</v>
      </c>
      <c r="B44" s="1" t="s">
        <v>54</v>
      </c>
      <c r="C44" s="6" t="s">
        <v>11</v>
      </c>
      <c r="D44" s="6">
        <v>2</v>
      </c>
      <c r="E44" s="8"/>
      <c r="F44" s="8">
        <f t="shared" si="4"/>
        <v>0</v>
      </c>
      <c r="G44" s="8"/>
      <c r="H44" s="8"/>
      <c r="I44" s="8"/>
    </row>
    <row r="45" spans="1:9" ht="46.8" x14ac:dyDescent="0.25">
      <c r="A45" s="6">
        <f t="shared" si="5"/>
        <v>29</v>
      </c>
      <c r="B45" s="7" t="s">
        <v>37</v>
      </c>
      <c r="C45" s="6" t="s">
        <v>40</v>
      </c>
      <c r="D45" s="6">
        <v>350</v>
      </c>
      <c r="E45" s="8"/>
      <c r="F45" s="8">
        <f t="shared" si="4"/>
        <v>0</v>
      </c>
      <c r="G45" s="8"/>
      <c r="H45" s="8"/>
      <c r="I45" s="8"/>
    </row>
    <row r="46" spans="1:9" ht="15.6" x14ac:dyDescent="0.25">
      <c r="A46" s="6">
        <f t="shared" si="5"/>
        <v>30</v>
      </c>
      <c r="B46" s="3" t="s">
        <v>52</v>
      </c>
      <c r="C46" s="6" t="s">
        <v>40</v>
      </c>
      <c r="D46" s="6">
        <v>430</v>
      </c>
      <c r="E46" s="8"/>
      <c r="F46" s="8">
        <f t="shared" si="4"/>
        <v>0</v>
      </c>
      <c r="G46" s="8"/>
      <c r="H46" s="8"/>
      <c r="I46" s="8"/>
    </row>
    <row r="47" spans="1:9" ht="15.6" x14ac:dyDescent="0.25">
      <c r="A47" s="6">
        <f t="shared" si="5"/>
        <v>31</v>
      </c>
      <c r="B47" s="7" t="s">
        <v>38</v>
      </c>
      <c r="C47" s="6" t="s">
        <v>40</v>
      </c>
      <c r="D47" s="6">
        <v>270</v>
      </c>
      <c r="E47" s="8"/>
      <c r="F47" s="8">
        <f t="shared" si="4"/>
        <v>0</v>
      </c>
      <c r="G47" s="8"/>
      <c r="H47" s="8"/>
      <c r="I47" s="8"/>
    </row>
    <row r="48" spans="1:9" ht="15.6" x14ac:dyDescent="0.25">
      <c r="A48" s="6">
        <f>A46+1</f>
        <v>31</v>
      </c>
      <c r="B48" s="7" t="s">
        <v>39</v>
      </c>
      <c r="C48" s="6" t="s">
        <v>40</v>
      </c>
      <c r="D48" s="6">
        <v>40</v>
      </c>
      <c r="E48" s="8"/>
      <c r="F48" s="8">
        <f t="shared" si="4"/>
        <v>0</v>
      </c>
      <c r="G48" s="8"/>
      <c r="H48" s="8"/>
      <c r="I48" s="8"/>
    </row>
    <row r="49" spans="1:9" ht="15.6" x14ac:dyDescent="0.25">
      <c r="A49" s="6">
        <f t="shared" ref="A49" si="6">A48+1</f>
        <v>32</v>
      </c>
      <c r="B49" s="2" t="s">
        <v>55</v>
      </c>
      <c r="C49" s="6" t="s">
        <v>40</v>
      </c>
      <c r="D49" s="6">
        <v>30</v>
      </c>
      <c r="E49" s="8"/>
      <c r="F49" s="8">
        <f t="shared" si="4"/>
        <v>0</v>
      </c>
      <c r="G49" s="8"/>
      <c r="H49" s="8"/>
      <c r="I49" s="8"/>
    </row>
    <row r="50" spans="1:9" ht="62.4" x14ac:dyDescent="0.25">
      <c r="A50" s="6">
        <f t="shared" si="5"/>
        <v>33</v>
      </c>
      <c r="B50" s="2" t="s">
        <v>59</v>
      </c>
      <c r="C50" s="6" t="s">
        <v>11</v>
      </c>
      <c r="D50" s="6">
        <v>1</v>
      </c>
      <c r="E50" s="8"/>
      <c r="F50" s="8">
        <f t="shared" si="4"/>
        <v>0</v>
      </c>
      <c r="G50" s="8"/>
      <c r="H50" s="8"/>
      <c r="I50" s="8"/>
    </row>
    <row r="51" spans="1:9" ht="15.6" x14ac:dyDescent="0.25">
      <c r="A51" s="16" t="s">
        <v>14</v>
      </c>
      <c r="B51" s="17" t="s">
        <v>16</v>
      </c>
      <c r="C51" s="26"/>
      <c r="D51" s="27"/>
      <c r="E51" s="27"/>
      <c r="F51" s="28">
        <f>SUM(F36:F50)</f>
        <v>0</v>
      </c>
      <c r="G51" s="28"/>
      <c r="H51" s="28"/>
      <c r="I51" s="28"/>
    </row>
    <row r="52" spans="1:9" ht="15.6" x14ac:dyDescent="0.25">
      <c r="A52" s="10"/>
      <c r="B52" s="19"/>
      <c r="C52" s="10"/>
      <c r="D52" s="6"/>
      <c r="E52" s="6"/>
      <c r="F52" s="6"/>
      <c r="G52" s="6"/>
      <c r="H52" s="6"/>
      <c r="I52" s="6"/>
    </row>
    <row r="53" spans="1:9" ht="15.6" x14ac:dyDescent="0.25">
      <c r="A53" s="12" t="s">
        <v>17</v>
      </c>
      <c r="B53" s="13" t="s">
        <v>63</v>
      </c>
      <c r="C53" s="14"/>
      <c r="D53" s="23"/>
      <c r="E53" s="24"/>
      <c r="F53" s="23"/>
      <c r="G53" s="23"/>
      <c r="H53" s="23"/>
      <c r="I53" s="23"/>
    </row>
    <row r="54" spans="1:9" ht="69" x14ac:dyDescent="0.25">
      <c r="A54" s="6">
        <f>A50+1</f>
        <v>34</v>
      </c>
      <c r="B54" s="4" t="s">
        <v>61</v>
      </c>
      <c r="C54" s="43" t="s">
        <v>62</v>
      </c>
      <c r="D54" s="6">
        <v>1</v>
      </c>
      <c r="E54" s="42"/>
      <c r="F54" s="8">
        <f t="shared" ref="F54" si="7">E54*D54</f>
        <v>0</v>
      </c>
      <c r="G54" s="8"/>
      <c r="H54" s="8"/>
      <c r="I54" s="8"/>
    </row>
    <row r="55" spans="1:9" ht="15.6" x14ac:dyDescent="0.25">
      <c r="A55" s="16" t="s">
        <v>17</v>
      </c>
      <c r="B55" s="17" t="s">
        <v>64</v>
      </c>
      <c r="C55" s="16"/>
      <c r="D55" s="16"/>
      <c r="E55" s="30"/>
      <c r="F55" s="28">
        <f>SUM(F54)</f>
        <v>0</v>
      </c>
      <c r="G55" s="28"/>
      <c r="H55" s="28"/>
      <c r="I55" s="28"/>
    </row>
    <row r="56" spans="1:9" ht="15.6" x14ac:dyDescent="0.25">
      <c r="A56" s="10"/>
      <c r="B56" s="19"/>
      <c r="C56" s="10"/>
      <c r="D56" s="6"/>
      <c r="E56" s="6"/>
      <c r="F56" s="6"/>
      <c r="G56" s="6"/>
      <c r="H56" s="6"/>
      <c r="I56" s="6"/>
    </row>
    <row r="57" spans="1:9" ht="15.6" x14ac:dyDescent="0.25">
      <c r="A57" s="12" t="s">
        <v>65</v>
      </c>
      <c r="B57" s="13" t="s">
        <v>22</v>
      </c>
      <c r="C57" s="14"/>
      <c r="D57" s="23"/>
      <c r="E57" s="24"/>
      <c r="F57" s="23"/>
      <c r="G57" s="23"/>
      <c r="H57" s="23"/>
      <c r="I57" s="23"/>
    </row>
    <row r="58" spans="1:9" ht="78" x14ac:dyDescent="0.25">
      <c r="A58" s="6">
        <f>A54+1</f>
        <v>35</v>
      </c>
      <c r="B58" s="7" t="s">
        <v>72</v>
      </c>
      <c r="C58" s="6" t="s">
        <v>18</v>
      </c>
      <c r="D58" s="6">
        <v>7</v>
      </c>
      <c r="E58" s="29"/>
      <c r="F58" s="6"/>
      <c r="G58" s="6"/>
      <c r="H58" s="6"/>
      <c r="I58" s="6"/>
    </row>
    <row r="59" spans="1:9" ht="31.2" x14ac:dyDescent="0.25">
      <c r="A59" s="6">
        <f t="shared" ref="A59" si="8">A58+1</f>
        <v>36</v>
      </c>
      <c r="B59" s="7" t="s">
        <v>83</v>
      </c>
      <c r="C59" s="6" t="s">
        <v>84</v>
      </c>
      <c r="D59" s="6">
        <v>50</v>
      </c>
      <c r="E59" s="29"/>
      <c r="F59" s="8">
        <f t="shared" ref="F59" si="9">E59*D59</f>
        <v>0</v>
      </c>
      <c r="G59" s="6"/>
      <c r="H59" s="6"/>
      <c r="I59" s="6"/>
    </row>
    <row r="60" spans="1:9" ht="15.6" x14ac:dyDescent="0.25">
      <c r="A60" s="16" t="s">
        <v>17</v>
      </c>
      <c r="B60" s="17" t="s">
        <v>19</v>
      </c>
      <c r="C60" s="16"/>
      <c r="D60" s="16"/>
      <c r="E60" s="30"/>
      <c r="F60" s="28">
        <f>SUM(F58:F59)</f>
        <v>0</v>
      </c>
      <c r="G60" s="31"/>
      <c r="H60" s="31"/>
      <c r="I60" s="31"/>
    </row>
    <row r="61" spans="1:9" x14ac:dyDescent="0.25">
      <c r="A61" s="32"/>
      <c r="B61" s="32"/>
      <c r="C61" s="10"/>
      <c r="D61" s="10"/>
      <c r="E61" s="10"/>
      <c r="F61" s="10"/>
      <c r="G61" s="10"/>
      <c r="H61" s="10"/>
      <c r="I61" s="10"/>
    </row>
    <row r="62" spans="1:9" ht="15.6" x14ac:dyDescent="0.25">
      <c r="A62" s="33"/>
      <c r="B62" s="34" t="s">
        <v>60</v>
      </c>
      <c r="C62" s="33"/>
      <c r="D62" s="33"/>
      <c r="E62" s="33"/>
      <c r="F62" s="33"/>
      <c r="G62" s="33"/>
      <c r="H62" s="33"/>
      <c r="I62" s="33"/>
    </row>
    <row r="63" spans="1:9" ht="15.6" x14ac:dyDescent="0.25">
      <c r="A63" s="16" t="s">
        <v>20</v>
      </c>
      <c r="B63" s="47" t="s">
        <v>27</v>
      </c>
      <c r="C63" s="47"/>
      <c r="D63" s="47"/>
      <c r="E63" s="47"/>
      <c r="F63" s="28">
        <f>F19</f>
        <v>0</v>
      </c>
      <c r="G63" s="28"/>
      <c r="H63" s="28"/>
      <c r="I63" s="28"/>
    </row>
    <row r="64" spans="1:9" ht="15.6" x14ac:dyDescent="0.25">
      <c r="A64" s="16" t="s">
        <v>21</v>
      </c>
      <c r="B64" s="47" t="s">
        <v>28</v>
      </c>
      <c r="C64" s="47"/>
      <c r="D64" s="47"/>
      <c r="E64" s="47"/>
      <c r="F64" s="28">
        <f>F33</f>
        <v>0</v>
      </c>
      <c r="G64" s="28"/>
      <c r="H64" s="28"/>
      <c r="I64" s="28"/>
    </row>
    <row r="65" spans="1:9" ht="15.6" x14ac:dyDescent="0.25">
      <c r="A65" s="16" t="s">
        <v>14</v>
      </c>
      <c r="B65" s="47" t="s">
        <v>16</v>
      </c>
      <c r="C65" s="47"/>
      <c r="D65" s="47"/>
      <c r="E65" s="47"/>
      <c r="F65" s="28">
        <f>F51</f>
        <v>0</v>
      </c>
      <c r="G65" s="28"/>
      <c r="H65" s="28"/>
      <c r="I65" s="28"/>
    </row>
    <row r="66" spans="1:9" ht="15.6" x14ac:dyDescent="0.25">
      <c r="A66" s="16" t="s">
        <v>17</v>
      </c>
      <c r="B66" s="47" t="s">
        <v>64</v>
      </c>
      <c r="C66" s="47"/>
      <c r="D66" s="47"/>
      <c r="E66" s="47"/>
      <c r="F66" s="28">
        <f>F55</f>
        <v>0</v>
      </c>
      <c r="G66" s="28"/>
      <c r="H66" s="28"/>
      <c r="I66" s="28"/>
    </row>
    <row r="67" spans="1:9" ht="15.6" x14ac:dyDescent="0.25">
      <c r="A67" s="16" t="s">
        <v>65</v>
      </c>
      <c r="B67" s="47" t="s">
        <v>23</v>
      </c>
      <c r="C67" s="47"/>
      <c r="D67" s="47"/>
      <c r="E67" s="47"/>
      <c r="F67" s="28">
        <f>F60</f>
        <v>0</v>
      </c>
      <c r="G67" s="35"/>
      <c r="H67" s="35"/>
      <c r="I67" s="35"/>
    </row>
    <row r="68" spans="1:9" ht="22.8" customHeight="1" x14ac:dyDescent="0.25">
      <c r="A68" s="33"/>
      <c r="B68" s="48" t="s">
        <v>66</v>
      </c>
      <c r="C68" s="48"/>
      <c r="D68" s="48"/>
      <c r="E68" s="48"/>
      <c r="F68" s="28">
        <f t="shared" ref="F68" si="10">SUM(F63:F67)</f>
        <v>0</v>
      </c>
      <c r="G68" s="28"/>
      <c r="H68" s="28"/>
      <c r="I68" s="28"/>
    </row>
    <row r="69" spans="1:9" ht="15.6" x14ac:dyDescent="0.3">
      <c r="A69" s="36"/>
      <c r="B69" s="37" t="s">
        <v>45</v>
      </c>
      <c r="C69" s="38"/>
      <c r="D69" s="38"/>
      <c r="E69" s="39">
        <v>0.17</v>
      </c>
      <c r="F69" s="40">
        <f>F68*E69</f>
        <v>0</v>
      </c>
      <c r="G69" s="40"/>
      <c r="H69" s="40"/>
      <c r="I69" s="40"/>
    </row>
    <row r="70" spans="1:9" ht="15.6" x14ac:dyDescent="0.3">
      <c r="A70" s="36"/>
      <c r="B70" s="37" t="s">
        <v>46</v>
      </c>
      <c r="C70" s="38"/>
      <c r="D70" s="38"/>
      <c r="E70" s="38"/>
      <c r="F70" s="40">
        <f>SUM(F68:F69)</f>
        <v>0</v>
      </c>
      <c r="G70" s="40"/>
      <c r="H70" s="40"/>
      <c r="I70" s="40"/>
    </row>
  </sheetData>
  <mergeCells count="8">
    <mergeCell ref="B63:E63"/>
    <mergeCell ref="A1:H1"/>
    <mergeCell ref="A2:I2"/>
    <mergeCell ref="B67:E67"/>
    <mergeCell ref="B68:E68"/>
    <mergeCell ref="B64:E64"/>
    <mergeCell ref="B65:E65"/>
    <mergeCell ref="B66:E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97d1c6-6c8b-4ddf-9327-56a149884608">
      <Terms xmlns="http://schemas.microsoft.com/office/infopath/2007/PartnerControls"/>
    </lcf76f155ced4ddcb4097134ff3c332f>
    <TaxCatchAll xmlns="2d7f225b-9d37-43de-8ce8-ff3a952e28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0218C2DBC4C27046AD4376915CDC3351" ma:contentTypeVersion="18" ma:contentTypeDescription="צור מסמך חדש." ma:contentTypeScope="" ma:versionID="83000848b62398720c442be44381f8e8">
  <xsd:schema xmlns:xsd="http://www.w3.org/2001/XMLSchema" xmlns:xs="http://www.w3.org/2001/XMLSchema" xmlns:p="http://schemas.microsoft.com/office/2006/metadata/properties" xmlns:ns2="0097d1c6-6c8b-4ddf-9327-56a149884608" xmlns:ns3="2d7f225b-9d37-43de-8ce8-ff3a952e28e1" targetNamespace="http://schemas.microsoft.com/office/2006/metadata/properties" ma:root="true" ma:fieldsID="a7da9165b7d086d0267d15b93867b838" ns2:_="" ns3:_="">
    <xsd:import namespace="0097d1c6-6c8b-4ddf-9327-56a149884608"/>
    <xsd:import namespace="2d7f225b-9d37-43de-8ce8-ff3a952e2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7d1c6-6c8b-4ddf-9327-56a149884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תגיות תמונה" ma:readOnly="false" ma:fieldId="{5cf76f15-5ced-4ddc-b409-7134ff3c332f}" ma:taxonomyMulti="true" ma:sspId="012e9713-f20b-4ddc-8bd6-f15c0cd13d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7f225b-9d37-43de-8ce8-ff3a952e28e1" elementFormDefault="qualified">
    <xsd:import namespace="http://schemas.microsoft.com/office/2006/documentManagement/types"/>
    <xsd:import namespace="http://schemas.microsoft.com/office/infopath/2007/PartnerControls"/>
    <xsd:element name="SharedWithUsers" ma:index="16"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משותף עם פרטים" ma:internalName="SharedWithDetails" ma:readOnly="true">
      <xsd:simpleType>
        <xsd:restriction base="dms:Note">
          <xsd:maxLength value="255"/>
        </xsd:restriction>
      </xsd:simpleType>
    </xsd:element>
    <xsd:element name="TaxCatchAll" ma:index="21" nillable="true" ma:displayName="Taxonomy Catch All Column" ma:hidden="true" ma:list="{1e4f574f-00d1-4624-af60-47685e8d55a3}" ma:internalName="TaxCatchAll" ma:showField="CatchAllData" ma:web="2d7f225b-9d37-43de-8ce8-ff3a952e28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E0DFFA-F843-459A-8314-49E3946C1A9A}">
  <ds:schemaRefs>
    <ds:schemaRef ds:uri="http://schemas.microsoft.com/office/2006/metadata/properties"/>
    <ds:schemaRef ds:uri="http://schemas.microsoft.com/office/infopath/2007/PartnerControls"/>
    <ds:schemaRef ds:uri="0097d1c6-6c8b-4ddf-9327-56a149884608"/>
    <ds:schemaRef ds:uri="2d7f225b-9d37-43de-8ce8-ff3a952e28e1"/>
  </ds:schemaRefs>
</ds:datastoreItem>
</file>

<file path=customXml/itemProps2.xml><?xml version="1.0" encoding="utf-8"?>
<ds:datastoreItem xmlns:ds="http://schemas.openxmlformats.org/officeDocument/2006/customXml" ds:itemID="{6DC2E953-B0FE-46CA-BA77-47C733EE57FB}">
  <ds:schemaRefs>
    <ds:schemaRef ds:uri="http://schemas.microsoft.com/sharepoint/v3/contenttype/forms"/>
  </ds:schemaRefs>
</ds:datastoreItem>
</file>

<file path=customXml/itemProps3.xml><?xml version="1.0" encoding="utf-8"?>
<ds:datastoreItem xmlns:ds="http://schemas.openxmlformats.org/officeDocument/2006/customXml" ds:itemID="{6E22368D-83F0-4819-85A2-C1F2CB82A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7d1c6-6c8b-4ddf-9327-56a149884608"/>
    <ds:schemaRef ds:uri="2d7f225b-9d37-43de-8ce8-ff3a952e2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 כמויות למכרז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יגאל מצפי</dc:creator>
  <cp:lastModifiedBy>תמרה כהן</cp:lastModifiedBy>
  <dcterms:created xsi:type="dcterms:W3CDTF">2019-12-14T21:43:09Z</dcterms:created>
  <dcterms:modified xsi:type="dcterms:W3CDTF">2024-05-12T08:47:52Z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0x0101000218C2DBC4C27046AD4376915CDC3351</vt:lpwstr>
  </property>
</Properties>
</file>