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chart4.xml" ContentType="application/vnd.openxmlformats-officedocument.drawingml.chart+xml"/>
  <Override PartName="/xl/drawings/drawing4.xml" ContentType="application/vnd.openxmlformats-officedocument.drawing+xml"/>
  <Override PartName="/xl/worksheets/sheet1.xml" ContentType="application/vnd.openxmlformats-officedocument.spreadsheetml.worksheet+xml"/>
  <Override PartName="/xl/charts/chart3.xml" ContentType="application/vnd.openxmlformats-officedocument.drawingml.chart+xml"/>
  <Override PartName="/xl/charts/chart2.xml" ContentType="application/vnd.openxmlformats-officedocument.drawingml.chart+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שטאנג תפעול מטשים\דוחות\דוחות שנתיים\דוח שנתי 2023\דוח שנתי חולית 2023\"/>
    </mc:Choice>
  </mc:AlternateContent>
  <bookViews>
    <workbookView xWindow="0" yWindow="0" windowWidth="28800" windowHeight="11805"/>
  </bookViews>
  <sheets>
    <sheet name="דוח שנתי" sheetId="9" r:id="rId1"/>
    <sheet name="נתונים לדוח שנתי" sheetId="2" r:id="rId2"/>
    <sheet name="גרף ספיקות" sheetId="10" r:id="rId3"/>
    <sheet name="גרף איכויות שפכים" sheetId="11" r:id="rId4"/>
    <sheet name="גרף איכויות קולחין" sheetId="12" r:id="rId5"/>
    <sheet name="יומן אירועים " sheetId="14" r:id="rId6"/>
    <sheet name="דיגום מעבדה חיצונית" sheetId="1" state="hidden" r:id="rId7"/>
    <sheet name="גיליון1" sheetId="13" state="hidden" r:id="rId8"/>
  </sheets>
  <definedNames>
    <definedName name="_xlnm.Print_Area" localSheetId="0">'דוח שנתי'!$A$1:$L$83</definedName>
  </definedNames>
  <calcPr calcId="162913"/>
</workbook>
</file>

<file path=xl/calcChain.xml><?xml version="1.0" encoding="utf-8"?>
<calcChain xmlns="http://schemas.openxmlformats.org/spreadsheetml/2006/main">
  <c r="BP23" i="2" l="1"/>
  <c r="BP22" i="2"/>
  <c r="BP21" i="2"/>
  <c r="BP20" i="2"/>
  <c r="E68" i="9" s="1"/>
  <c r="Y21" i="2" l="1"/>
  <c r="L21" i="2" l="1"/>
  <c r="M21" i="2"/>
  <c r="I21" i="2"/>
  <c r="AN21" i="2" l="1"/>
  <c r="AO21" i="2"/>
  <c r="AP21" i="2"/>
  <c r="AN22" i="2"/>
  <c r="AO22" i="2"/>
  <c r="AP22" i="2"/>
  <c r="AN23" i="2"/>
  <c r="AO23" i="2"/>
  <c r="AP23" i="2"/>
  <c r="BQ20" i="2" l="1"/>
  <c r="E71" i="9" s="1"/>
  <c r="BR20" i="2"/>
  <c r="E74" i="9" s="1"/>
  <c r="BQ21" i="2"/>
  <c r="BR21" i="2"/>
  <c r="BQ22" i="2"/>
  <c r="BR22" i="2"/>
  <c r="BQ23" i="2"/>
  <c r="BR23" i="2"/>
  <c r="BI21" i="2" l="1"/>
  <c r="BF21" i="2"/>
  <c r="BC21" i="2"/>
  <c r="AA21" i="2"/>
  <c r="Z21" i="2"/>
  <c r="K21" i="2"/>
  <c r="J21" i="2"/>
  <c r="H21" i="2"/>
  <c r="G21" i="2"/>
  <c r="F21" i="2"/>
  <c r="C21" i="2"/>
  <c r="B21" i="2"/>
  <c r="B20" i="2"/>
  <c r="E31" i="9" s="1"/>
  <c r="E43" i="9" l="1"/>
  <c r="BD21" i="2" l="1"/>
  <c r="BO20" i="2"/>
  <c r="E63" i="9" s="1"/>
  <c r="AK21" i="2"/>
  <c r="AL21" i="2"/>
  <c r="AM21" i="2"/>
  <c r="AQ21" i="2"/>
  <c r="AR21" i="2"/>
  <c r="AS21" i="2"/>
  <c r="AT21" i="2"/>
  <c r="AU21" i="2"/>
  <c r="AV21" i="2"/>
  <c r="AW21" i="2"/>
  <c r="AX21" i="2"/>
  <c r="AY21" i="2"/>
  <c r="AZ21" i="2"/>
  <c r="BA21" i="2"/>
  <c r="BB21" i="2"/>
  <c r="BE21" i="2"/>
  <c r="E60" i="9"/>
  <c r="BG21" i="2"/>
  <c r="BH21" i="2"/>
  <c r="E65" i="9"/>
  <c r="BJ21" i="2"/>
  <c r="BK21" i="2"/>
  <c r="BL21" i="2"/>
  <c r="BM21" i="2"/>
  <c r="BN21" i="2"/>
  <c r="BO21" i="2"/>
  <c r="AK22" i="2"/>
  <c r="AL22" i="2"/>
  <c r="AM22" i="2"/>
  <c r="AQ22" i="2"/>
  <c r="AR22" i="2"/>
  <c r="AS22" i="2"/>
  <c r="AT22" i="2"/>
  <c r="AU22" i="2"/>
  <c r="AV22" i="2"/>
  <c r="AW22" i="2"/>
  <c r="AX22" i="2"/>
  <c r="AY22" i="2"/>
  <c r="AZ22" i="2"/>
  <c r="BA22" i="2"/>
  <c r="BB22" i="2"/>
  <c r="BC22" i="2"/>
  <c r="BD22" i="2"/>
  <c r="BE22" i="2"/>
  <c r="BF22" i="2"/>
  <c r="BG22" i="2"/>
  <c r="BH22" i="2"/>
  <c r="BI22" i="2"/>
  <c r="BJ22" i="2"/>
  <c r="BK22" i="2"/>
  <c r="BL22" i="2"/>
  <c r="BM22" i="2"/>
  <c r="BN22" i="2"/>
  <c r="BO22" i="2"/>
  <c r="AK23" i="2"/>
  <c r="AL23" i="2"/>
  <c r="AM23" i="2"/>
  <c r="AQ23" i="2"/>
  <c r="AR23" i="2"/>
  <c r="AS23" i="2"/>
  <c r="AT23" i="2"/>
  <c r="AU23" i="2"/>
  <c r="AV23" i="2"/>
  <c r="AW23" i="2"/>
  <c r="AX23" i="2"/>
  <c r="AY23" i="2"/>
  <c r="AZ23" i="2"/>
  <c r="BA23" i="2"/>
  <c r="BB23" i="2"/>
  <c r="BC23" i="2"/>
  <c r="BD23" i="2"/>
  <c r="BE23" i="2"/>
  <c r="BF23" i="2"/>
  <c r="BG23" i="2"/>
  <c r="BH23" i="2"/>
  <c r="BI23" i="2"/>
  <c r="BJ23" i="2"/>
  <c r="BK23" i="2"/>
  <c r="BL23" i="2"/>
  <c r="BM23" i="2"/>
  <c r="BN23" i="2"/>
  <c r="BO23" i="2"/>
  <c r="AB21" i="2"/>
  <c r="AC21" i="2"/>
  <c r="AD21" i="2"/>
  <c r="AE21" i="2"/>
  <c r="AF21" i="2"/>
  <c r="AG21" i="2"/>
  <c r="AH21" i="2"/>
  <c r="AI21" i="2"/>
  <c r="AJ21" i="2"/>
  <c r="AB22" i="2"/>
  <c r="AC22" i="2"/>
  <c r="AD22" i="2"/>
  <c r="AE22" i="2"/>
  <c r="AF22" i="2"/>
  <c r="AG22" i="2"/>
  <c r="AH22" i="2"/>
  <c r="AI22" i="2"/>
  <c r="AJ22" i="2"/>
  <c r="AB23" i="2"/>
  <c r="AC23" i="2"/>
  <c r="AD23" i="2"/>
  <c r="AE23" i="2"/>
  <c r="AF23" i="2"/>
  <c r="AG23" i="2"/>
  <c r="AH23" i="2"/>
  <c r="AI23" i="2"/>
  <c r="AJ23" i="2"/>
  <c r="D21" i="2"/>
  <c r="E21" i="2"/>
  <c r="N21" i="2"/>
  <c r="O21" i="2"/>
  <c r="P21" i="2"/>
  <c r="Q21" i="2"/>
  <c r="R21" i="2"/>
  <c r="S21" i="2"/>
  <c r="T21" i="2"/>
  <c r="U21" i="2"/>
  <c r="V21" i="2"/>
  <c r="W21" i="2"/>
  <c r="X21" i="2"/>
  <c r="C22" i="2"/>
  <c r="D22" i="2"/>
  <c r="E22" i="2"/>
  <c r="F22" i="2"/>
  <c r="G22" i="2"/>
  <c r="H22" i="2"/>
  <c r="I22" i="2"/>
  <c r="J22" i="2"/>
  <c r="K22" i="2"/>
  <c r="L22" i="2"/>
  <c r="M22" i="2"/>
  <c r="N22" i="2"/>
  <c r="O22" i="2"/>
  <c r="P22" i="2"/>
  <c r="Q22" i="2"/>
  <c r="R22" i="2"/>
  <c r="S22" i="2"/>
  <c r="T22" i="2"/>
  <c r="U22" i="2"/>
  <c r="V22" i="2"/>
  <c r="W22" i="2"/>
  <c r="X22" i="2"/>
  <c r="Y22" i="2"/>
  <c r="Z22" i="2"/>
  <c r="AA22" i="2"/>
  <c r="C23" i="2"/>
  <c r="D23" i="2"/>
  <c r="E23" i="2"/>
  <c r="F23" i="2"/>
  <c r="G23" i="2"/>
  <c r="H23" i="2"/>
  <c r="I23" i="2"/>
  <c r="J23" i="2"/>
  <c r="K23" i="2"/>
  <c r="L23" i="2"/>
  <c r="M23" i="2"/>
  <c r="N23" i="2"/>
  <c r="O23" i="2"/>
  <c r="P23" i="2"/>
  <c r="Q23" i="2"/>
  <c r="R23" i="2"/>
  <c r="S23" i="2"/>
  <c r="T23" i="2"/>
  <c r="U23" i="2"/>
  <c r="V23" i="2"/>
  <c r="W23" i="2"/>
  <c r="X23" i="2"/>
  <c r="Y23" i="2"/>
  <c r="Z23" i="2"/>
  <c r="AA23" i="2"/>
  <c r="B23" i="2"/>
  <c r="B22" i="2"/>
  <c r="E64" i="9" l="1"/>
  <c r="F6" i="9"/>
  <c r="I30" i="13"/>
  <c r="B29" i="13" l="1"/>
  <c r="C29" i="13"/>
  <c r="D29" i="13"/>
  <c r="E29" i="13"/>
  <c r="F29" i="13"/>
  <c r="G29" i="13"/>
  <c r="H29" i="13"/>
  <c r="I29" i="13"/>
  <c r="J29" i="13"/>
  <c r="K29" i="13"/>
  <c r="L29" i="13"/>
  <c r="M29" i="13"/>
  <c r="O29" i="13"/>
  <c r="P29" i="13"/>
  <c r="Q29" i="13"/>
  <c r="R29" i="13"/>
  <c r="S29" i="13"/>
  <c r="U29" i="13"/>
  <c r="V29" i="13"/>
  <c r="W29" i="13"/>
  <c r="X29" i="13"/>
  <c r="Y29" i="13"/>
  <c r="Z29" i="13"/>
  <c r="AB29" i="13"/>
  <c r="AC29" i="13"/>
  <c r="AD29" i="13"/>
  <c r="AE29" i="13"/>
  <c r="AF29" i="13"/>
  <c r="AG29" i="13"/>
  <c r="AH29" i="13"/>
  <c r="AI29" i="13"/>
  <c r="AJ29" i="13"/>
  <c r="AK29" i="13"/>
  <c r="AL29" i="13"/>
  <c r="AM29" i="13"/>
  <c r="AN29" i="13"/>
  <c r="AO29" i="13"/>
  <c r="AP29" i="13"/>
  <c r="AQ29" i="13"/>
  <c r="AR29" i="13"/>
  <c r="AS29" i="13"/>
  <c r="AT29" i="13"/>
  <c r="AU29" i="13"/>
  <c r="AV29" i="13"/>
  <c r="AW29" i="13"/>
  <c r="AX29" i="13"/>
  <c r="AY29" i="13"/>
  <c r="AZ29" i="13"/>
  <c r="BA29" i="13"/>
  <c r="BC29" i="13"/>
  <c r="BD29" i="13"/>
  <c r="BE29" i="13"/>
  <c r="BF29" i="13"/>
  <c r="BG29" i="13"/>
  <c r="BH29" i="13"/>
  <c r="BI29" i="13"/>
  <c r="BJ29" i="13"/>
  <c r="BK29" i="13"/>
  <c r="BL29" i="13"/>
  <c r="BM29" i="13"/>
  <c r="BN29" i="13"/>
  <c r="BO29" i="13"/>
  <c r="BP29" i="13"/>
  <c r="BQ29" i="13"/>
  <c r="B30" i="13"/>
  <c r="C30" i="13"/>
  <c r="D30" i="13"/>
  <c r="E30" i="13"/>
  <c r="F30" i="13"/>
  <c r="G30" i="13"/>
  <c r="H30" i="13"/>
  <c r="J30" i="13"/>
  <c r="K30" i="13"/>
  <c r="L30" i="13"/>
  <c r="M30" i="13"/>
  <c r="O30" i="13"/>
  <c r="P30" i="13"/>
  <c r="Q30" i="13"/>
  <c r="R30" i="13"/>
  <c r="S30" i="13"/>
  <c r="U30" i="13"/>
  <c r="V30" i="13"/>
  <c r="W30" i="13"/>
  <c r="X30" i="13"/>
  <c r="Y30" i="13"/>
  <c r="Z30" i="13"/>
  <c r="AB30" i="13"/>
  <c r="AC30" i="13"/>
  <c r="AD30" i="13"/>
  <c r="AE30" i="13"/>
  <c r="AF30" i="13"/>
  <c r="AG30" i="13"/>
  <c r="AH30" i="13"/>
  <c r="AI30" i="13"/>
  <c r="AJ30" i="13"/>
  <c r="AK30" i="13"/>
  <c r="AL30" i="13"/>
  <c r="AM30" i="13"/>
  <c r="AN30" i="13"/>
  <c r="AO30" i="13"/>
  <c r="AP30" i="13"/>
  <c r="AQ30" i="13"/>
  <c r="AR30" i="13"/>
  <c r="AS30" i="13"/>
  <c r="AT30" i="13"/>
  <c r="AU30" i="13"/>
  <c r="AV30" i="13"/>
  <c r="AW30" i="13"/>
  <c r="AX30" i="13"/>
  <c r="AY30" i="13"/>
  <c r="AZ30" i="13"/>
  <c r="BA30" i="13"/>
  <c r="BC30" i="13"/>
  <c r="BD30" i="13"/>
  <c r="BE30" i="13"/>
  <c r="BF30" i="13"/>
  <c r="BG30" i="13"/>
  <c r="BH30" i="13"/>
  <c r="BI30" i="13"/>
  <c r="BJ30" i="13"/>
  <c r="BK30" i="13"/>
  <c r="BL30" i="13"/>
  <c r="BM30" i="13"/>
  <c r="BN30" i="13"/>
  <c r="BO30" i="13"/>
  <c r="BP30" i="13"/>
  <c r="BQ30" i="13"/>
  <c r="B31" i="13"/>
  <c r="C31" i="13"/>
  <c r="D31" i="13"/>
  <c r="E31" i="13"/>
  <c r="F31" i="13"/>
  <c r="G31" i="13"/>
  <c r="H31" i="13"/>
  <c r="I31" i="13"/>
  <c r="J31" i="13"/>
  <c r="K31" i="13"/>
  <c r="L31" i="13"/>
  <c r="M31" i="13"/>
  <c r="O31" i="13"/>
  <c r="P31" i="13"/>
  <c r="Q31" i="13"/>
  <c r="R31" i="13"/>
  <c r="S31" i="13"/>
  <c r="U31" i="13"/>
  <c r="V31" i="13"/>
  <c r="W31" i="13"/>
  <c r="X31" i="13"/>
  <c r="Y31" i="13"/>
  <c r="Z31" i="13"/>
  <c r="AB31" i="13"/>
  <c r="AC31" i="13"/>
  <c r="AD31" i="13"/>
  <c r="AE31" i="13"/>
  <c r="AF31" i="13"/>
  <c r="AG31" i="13"/>
  <c r="AH31" i="13"/>
  <c r="AI31" i="13"/>
  <c r="AJ31" i="13"/>
  <c r="AK31" i="13"/>
  <c r="AL31" i="13"/>
  <c r="AM31" i="13"/>
  <c r="AN31" i="13"/>
  <c r="AO31" i="13"/>
  <c r="AP31" i="13"/>
  <c r="AQ31" i="13"/>
  <c r="AR31" i="13"/>
  <c r="AS31" i="13"/>
  <c r="AT31" i="13"/>
  <c r="AU31" i="13"/>
  <c r="AV31" i="13"/>
  <c r="AW31" i="13"/>
  <c r="AX31" i="13"/>
  <c r="AY31" i="13"/>
  <c r="AZ31" i="13"/>
  <c r="BA31" i="13"/>
  <c r="BC31" i="13"/>
  <c r="BD31" i="13"/>
  <c r="BE31" i="13"/>
  <c r="BF31" i="13"/>
  <c r="BG31" i="13"/>
  <c r="BH31" i="13"/>
  <c r="BI31" i="13"/>
  <c r="BJ31" i="13"/>
  <c r="BK31" i="13"/>
  <c r="BL31" i="13"/>
  <c r="BM31" i="13"/>
  <c r="BN31" i="13"/>
  <c r="BO31" i="13"/>
  <c r="BP31" i="13"/>
  <c r="BQ31" i="13"/>
  <c r="B32" i="13"/>
  <c r="C32" i="13"/>
  <c r="D32" i="13"/>
  <c r="E32" i="13"/>
  <c r="F32" i="13"/>
  <c r="G32" i="13"/>
  <c r="H32" i="13"/>
  <c r="I32" i="13"/>
  <c r="J32" i="13"/>
  <c r="K32" i="13"/>
  <c r="L32" i="13"/>
  <c r="M32" i="13"/>
  <c r="O32" i="13"/>
  <c r="P32" i="13"/>
  <c r="Q32" i="13"/>
  <c r="R32" i="13"/>
  <c r="S32" i="13"/>
  <c r="U32" i="13"/>
  <c r="V32" i="13"/>
  <c r="W32" i="13"/>
  <c r="X32" i="13"/>
  <c r="Y32" i="13"/>
  <c r="Z32" i="13"/>
  <c r="AB32" i="13"/>
  <c r="AC32" i="13"/>
  <c r="AD32" i="13"/>
  <c r="AE32" i="13"/>
  <c r="AF32" i="13"/>
  <c r="AG32" i="13"/>
  <c r="AH32" i="13"/>
  <c r="AI32" i="13"/>
  <c r="AJ32" i="13"/>
  <c r="AK32" i="13"/>
  <c r="AL32" i="13"/>
  <c r="AM32" i="13"/>
  <c r="AN32" i="13"/>
  <c r="AO32" i="13"/>
  <c r="AP32" i="13"/>
  <c r="AQ32" i="13"/>
  <c r="AR32" i="13"/>
  <c r="AS32" i="13"/>
  <c r="AT32" i="13"/>
  <c r="AU32" i="13"/>
  <c r="AV32" i="13"/>
  <c r="AW32" i="13"/>
  <c r="AX32" i="13"/>
  <c r="AY32" i="13"/>
  <c r="AZ32" i="13"/>
  <c r="BA32" i="13"/>
  <c r="BC32" i="13"/>
  <c r="BD32" i="13"/>
  <c r="BE32" i="13"/>
  <c r="BF32" i="13"/>
  <c r="BG32" i="13"/>
  <c r="BH32" i="13"/>
  <c r="BI32" i="13"/>
  <c r="BJ32" i="13"/>
  <c r="BK32" i="13"/>
  <c r="BL32" i="13"/>
  <c r="BM32" i="13"/>
  <c r="BN32" i="13"/>
  <c r="BO32" i="13"/>
  <c r="BP32" i="13"/>
  <c r="BQ32" i="13"/>
  <c r="B33" i="13"/>
  <c r="C33" i="13"/>
  <c r="D33" i="13"/>
  <c r="E33" i="13"/>
  <c r="F33" i="13"/>
  <c r="G33" i="13"/>
  <c r="H33" i="13"/>
  <c r="I33" i="13"/>
  <c r="J33" i="13"/>
  <c r="K33" i="13"/>
  <c r="L33" i="13"/>
  <c r="M33" i="13"/>
  <c r="O33" i="13"/>
  <c r="P33" i="13"/>
  <c r="Q33" i="13"/>
  <c r="R33" i="13"/>
  <c r="S33" i="13"/>
  <c r="U33" i="13"/>
  <c r="V33" i="13"/>
  <c r="W33" i="13"/>
  <c r="X33" i="13"/>
  <c r="Y33" i="13"/>
  <c r="Z33" i="13"/>
  <c r="AB33" i="13"/>
  <c r="AC33" i="13"/>
  <c r="AD33" i="13"/>
  <c r="AE33" i="13"/>
  <c r="AF33" i="13"/>
  <c r="AG33" i="13"/>
  <c r="AH33" i="13"/>
  <c r="AI33" i="13"/>
  <c r="AJ33" i="13"/>
  <c r="AK33" i="13"/>
  <c r="AL33" i="13"/>
  <c r="AM33" i="13"/>
  <c r="AN33" i="13"/>
  <c r="AO33" i="13"/>
  <c r="AP33" i="13"/>
  <c r="AQ33" i="13"/>
  <c r="AR33" i="13"/>
  <c r="AS33" i="13"/>
  <c r="AT33" i="13"/>
  <c r="AU33" i="13"/>
  <c r="AV33" i="13"/>
  <c r="AW33" i="13"/>
  <c r="AX33" i="13"/>
  <c r="AY33" i="13"/>
  <c r="AZ33" i="13"/>
  <c r="BA33" i="13"/>
  <c r="BC33" i="13"/>
  <c r="BD33" i="13"/>
  <c r="BE33" i="13"/>
  <c r="BF33" i="13"/>
  <c r="BG33" i="13"/>
  <c r="BH33" i="13"/>
  <c r="BI33" i="13"/>
  <c r="BJ33" i="13"/>
  <c r="BK33" i="13"/>
  <c r="BL33" i="13"/>
  <c r="BM33" i="13"/>
  <c r="BN33" i="13"/>
  <c r="BO33" i="13"/>
  <c r="BP33" i="13"/>
  <c r="BQ33" i="13"/>
  <c r="B34" i="13"/>
  <c r="C34" i="13"/>
  <c r="D34" i="13"/>
  <c r="E34" i="13"/>
  <c r="F34" i="13"/>
  <c r="G34" i="13"/>
  <c r="H34" i="13"/>
  <c r="I34" i="13"/>
  <c r="J34" i="13"/>
  <c r="K34" i="13"/>
  <c r="L34" i="13"/>
  <c r="M34" i="13"/>
  <c r="O34" i="13"/>
  <c r="P34" i="13"/>
  <c r="Q34" i="13"/>
  <c r="R34" i="13"/>
  <c r="S34" i="13"/>
  <c r="U34" i="13"/>
  <c r="V34" i="13"/>
  <c r="W34" i="13"/>
  <c r="X34" i="13"/>
  <c r="Y34" i="13"/>
  <c r="Z34" i="13"/>
  <c r="AB34" i="13"/>
  <c r="AC34" i="13"/>
  <c r="AD34" i="13"/>
  <c r="AE34" i="13"/>
  <c r="AF34" i="13"/>
  <c r="AG34" i="13"/>
  <c r="AH34" i="13"/>
  <c r="AI34" i="13"/>
  <c r="AJ34" i="13"/>
  <c r="AK34" i="13"/>
  <c r="AL34" i="13"/>
  <c r="AM34" i="13"/>
  <c r="AN34" i="13"/>
  <c r="AO34" i="13"/>
  <c r="AP34" i="13"/>
  <c r="AQ34" i="13"/>
  <c r="AR34" i="13"/>
  <c r="AS34" i="13"/>
  <c r="AT34" i="13"/>
  <c r="AU34" i="13"/>
  <c r="AV34" i="13"/>
  <c r="AW34" i="13"/>
  <c r="AX34" i="13"/>
  <c r="AY34" i="13"/>
  <c r="AZ34" i="13"/>
  <c r="BA34" i="13"/>
  <c r="BC34" i="13"/>
  <c r="BD34" i="13"/>
  <c r="BE34" i="13"/>
  <c r="BF34" i="13"/>
  <c r="BG34" i="13"/>
  <c r="BH34" i="13"/>
  <c r="BI34" i="13"/>
  <c r="BJ34" i="13"/>
  <c r="BK34" i="13"/>
  <c r="BL34" i="13"/>
  <c r="BM34" i="13"/>
  <c r="BN34" i="13"/>
  <c r="BO34" i="13"/>
  <c r="BP34" i="13"/>
  <c r="BQ34" i="13"/>
  <c r="B35" i="13"/>
  <c r="C35" i="13"/>
  <c r="D35" i="13"/>
  <c r="E35" i="13"/>
  <c r="F35" i="13"/>
  <c r="G35" i="13"/>
  <c r="H35" i="13"/>
  <c r="I35" i="13"/>
  <c r="J35" i="13"/>
  <c r="K35" i="13"/>
  <c r="L35" i="13"/>
  <c r="M35" i="13"/>
  <c r="O35" i="13"/>
  <c r="P35" i="13"/>
  <c r="Q35" i="13"/>
  <c r="R35" i="13"/>
  <c r="S35" i="13"/>
  <c r="U35" i="13"/>
  <c r="V35" i="13"/>
  <c r="W35" i="13"/>
  <c r="X35" i="13"/>
  <c r="Y35" i="13"/>
  <c r="Z35" i="13"/>
  <c r="AB35" i="13"/>
  <c r="AC35" i="13"/>
  <c r="AD35" i="13"/>
  <c r="AE35" i="13"/>
  <c r="AF35" i="13"/>
  <c r="AG35" i="13"/>
  <c r="AH35" i="13"/>
  <c r="AI35" i="13"/>
  <c r="AJ35" i="13"/>
  <c r="AK35" i="13"/>
  <c r="AL35" i="13"/>
  <c r="AM35" i="13"/>
  <c r="AN35" i="13"/>
  <c r="AO35" i="13"/>
  <c r="AP35" i="13"/>
  <c r="AQ35" i="13"/>
  <c r="AR35" i="13"/>
  <c r="AS35" i="13"/>
  <c r="AT35" i="13"/>
  <c r="AU35" i="13"/>
  <c r="AV35" i="13"/>
  <c r="AW35" i="13"/>
  <c r="AX35" i="13"/>
  <c r="AY35" i="13"/>
  <c r="AZ35" i="13"/>
  <c r="BA35" i="13"/>
  <c r="BC35" i="13"/>
  <c r="BD35" i="13"/>
  <c r="BE35" i="13"/>
  <c r="BF35" i="13"/>
  <c r="BG35" i="13"/>
  <c r="BH35" i="13"/>
  <c r="BI35" i="13"/>
  <c r="BJ35" i="13"/>
  <c r="BK35" i="13"/>
  <c r="BL35" i="13"/>
  <c r="BM35" i="13"/>
  <c r="BN35" i="13"/>
  <c r="BO35" i="13"/>
  <c r="BP35" i="13"/>
  <c r="BQ35" i="13"/>
  <c r="B36" i="13"/>
  <c r="C36" i="13"/>
  <c r="D36" i="13"/>
  <c r="E36" i="13"/>
  <c r="F36" i="13"/>
  <c r="G36" i="13"/>
  <c r="H36" i="13"/>
  <c r="I36" i="13"/>
  <c r="J36" i="13"/>
  <c r="K36" i="13"/>
  <c r="L36" i="13"/>
  <c r="M36" i="13"/>
  <c r="O36" i="13"/>
  <c r="P36" i="13"/>
  <c r="Q36" i="13"/>
  <c r="R36" i="13"/>
  <c r="S36" i="13"/>
  <c r="U36" i="13"/>
  <c r="V36" i="13"/>
  <c r="W36" i="13"/>
  <c r="X36" i="13"/>
  <c r="Y36" i="13"/>
  <c r="Z36" i="13"/>
  <c r="AB36" i="13"/>
  <c r="AC36" i="13"/>
  <c r="AD36" i="13"/>
  <c r="AE36" i="13"/>
  <c r="AF36" i="13"/>
  <c r="AG36" i="13"/>
  <c r="AH36" i="13"/>
  <c r="AI36" i="13"/>
  <c r="AJ36" i="13"/>
  <c r="AK36" i="13"/>
  <c r="AL36" i="13"/>
  <c r="AM36" i="13"/>
  <c r="AN36" i="13"/>
  <c r="AO36" i="13"/>
  <c r="AP36" i="13"/>
  <c r="AQ36" i="13"/>
  <c r="AR36" i="13"/>
  <c r="AS36" i="13"/>
  <c r="AT36" i="13"/>
  <c r="AU36" i="13"/>
  <c r="AV36" i="13"/>
  <c r="AW36" i="13"/>
  <c r="AX36" i="13"/>
  <c r="AY36" i="13"/>
  <c r="AZ36" i="13"/>
  <c r="BA36" i="13"/>
  <c r="BC36" i="13"/>
  <c r="BD36" i="13"/>
  <c r="BE36" i="13"/>
  <c r="BF36" i="13"/>
  <c r="BG36" i="13"/>
  <c r="BH36" i="13"/>
  <c r="BI36" i="13"/>
  <c r="BJ36" i="13"/>
  <c r="BK36" i="13"/>
  <c r="BL36" i="13"/>
  <c r="BM36" i="13"/>
  <c r="BN36" i="13"/>
  <c r="BO36" i="13"/>
  <c r="BP36" i="13"/>
  <c r="BQ36" i="13"/>
  <c r="BQ28" i="13"/>
  <c r="BP28" i="13"/>
  <c r="BM28" i="13"/>
  <c r="BO28" i="13"/>
  <c r="BN28" i="13"/>
  <c r="BL28" i="13"/>
  <c r="BK28" i="13"/>
  <c r="BJ28" i="13"/>
  <c r="BI28" i="13"/>
  <c r="BF28" i="13"/>
  <c r="BG28" i="13"/>
  <c r="BH28" i="13"/>
  <c r="BE28" i="13"/>
  <c r="BD28" i="13"/>
  <c r="BC28" i="13"/>
  <c r="BA28" i="13"/>
  <c r="AY28" i="13"/>
  <c r="AZ28" i="13"/>
  <c r="AX28" i="13"/>
  <c r="AW28" i="13"/>
  <c r="AV28" i="13"/>
  <c r="AU28" i="13"/>
  <c r="AT28" i="13"/>
  <c r="AS28" i="13"/>
  <c r="AR28" i="13"/>
  <c r="AQ28" i="13"/>
  <c r="AP28" i="13"/>
  <c r="AO28" i="13"/>
  <c r="AN28" i="13"/>
  <c r="AM28" i="13"/>
  <c r="AL28" i="13"/>
  <c r="AK28" i="13"/>
  <c r="AJ28" i="13"/>
  <c r="AI28" i="13"/>
  <c r="AH28" i="13"/>
  <c r="AG28" i="13"/>
  <c r="AF28" i="13"/>
  <c r="AE28" i="13"/>
  <c r="AD28" i="13"/>
  <c r="AC28" i="13"/>
  <c r="AB28" i="13"/>
  <c r="Z28" i="13"/>
  <c r="Y28" i="13"/>
  <c r="X28" i="13"/>
  <c r="W28" i="13"/>
  <c r="V28" i="13"/>
  <c r="U28" i="13"/>
  <c r="S28" i="13"/>
  <c r="R28" i="13"/>
  <c r="Q28" i="13"/>
  <c r="P28" i="13"/>
  <c r="O28" i="13"/>
  <c r="I28" i="13"/>
  <c r="M28" i="13"/>
  <c r="J28" i="13"/>
  <c r="L28" i="13"/>
  <c r="K28" i="13"/>
  <c r="H28" i="13"/>
  <c r="G28" i="13"/>
  <c r="F28" i="13"/>
  <c r="E28" i="13"/>
  <c r="D28" i="13"/>
  <c r="C28" i="13"/>
  <c r="B28" i="13"/>
  <c r="E49" i="9" l="1"/>
  <c r="BA20" i="2"/>
  <c r="E59" i="9"/>
  <c r="E52" i="9" l="1"/>
  <c r="E51" i="9"/>
  <c r="E50" i="9"/>
  <c r="E48" i="9"/>
  <c r="E42" i="9" l="1"/>
  <c r="E41" i="9"/>
  <c r="K41" i="9" s="1"/>
  <c r="E40" i="9"/>
  <c r="E39" i="9"/>
  <c r="E38" i="9"/>
  <c r="K38" i="9" s="1"/>
  <c r="E37" i="9"/>
  <c r="K37" i="9" s="1"/>
  <c r="E36" i="9"/>
  <c r="E33" i="9"/>
  <c r="E32" i="9"/>
  <c r="E55" i="9" l="1"/>
  <c r="K36" i="9"/>
  <c r="E56" i="9"/>
</calcChain>
</file>

<file path=xl/sharedStrings.xml><?xml version="1.0" encoding="utf-8"?>
<sst xmlns="http://schemas.openxmlformats.org/spreadsheetml/2006/main" count="848" uniqueCount="543">
  <si>
    <t>פרמטר</t>
  </si>
  <si>
    <t>שפכים</t>
  </si>
  <si>
    <t>קולחים</t>
  </si>
  <si>
    <t>בוצה</t>
  </si>
  <si>
    <t>תאריך</t>
  </si>
  <si>
    <t>יחידת פעולה</t>
  </si>
  <si>
    <t xml:space="preserve">ממוצע </t>
  </si>
  <si>
    <t xml:space="preserve">מקסימום </t>
  </si>
  <si>
    <t xml:space="preserve">מינימום </t>
  </si>
  <si>
    <t>אפריל</t>
  </si>
  <si>
    <t>מעבדה-שפכים</t>
  </si>
  <si>
    <t>צח"ב</t>
  </si>
  <si>
    <t>צח"כ</t>
  </si>
  <si>
    <t>מוצקים מרחפים</t>
  </si>
  <si>
    <t>חנקן אמוניאקלי</t>
  </si>
  <si>
    <t>כלורידים</t>
  </si>
  <si>
    <t>זרחן כללי</t>
  </si>
  <si>
    <t>חנקן קלדהל</t>
  </si>
  <si>
    <t>חנקן כללי</t>
  </si>
  <si>
    <t>שמן מנרלי</t>
  </si>
  <si>
    <t>מוצקים נדיפים</t>
  </si>
  <si>
    <t>צח"ב מומס</t>
  </si>
  <si>
    <t>צח"כ מומס</t>
  </si>
  <si>
    <t>דטרגנט אניוני</t>
  </si>
  <si>
    <t>סולפיד מומס</t>
  </si>
  <si>
    <t>פנול מרכיבים</t>
  </si>
  <si>
    <t>ציאניד</t>
  </si>
  <si>
    <t>כלל מוצקים נמסים</t>
  </si>
  <si>
    <t>סולפאט</t>
  </si>
  <si>
    <t xml:space="preserve">קשיות </t>
  </si>
  <si>
    <t xml:space="preserve">אלקליניות </t>
  </si>
  <si>
    <t>סריקת מתכות</t>
  </si>
  <si>
    <t>כלוריד</t>
  </si>
  <si>
    <t>שמן מינרלי</t>
  </si>
  <si>
    <t>מוליכות</t>
  </si>
  <si>
    <t xml:space="preserve">קולי </t>
  </si>
  <si>
    <t>חנקן חנקיתי</t>
  </si>
  <si>
    <t>חנקן חנקתי</t>
  </si>
  <si>
    <t>נתרן</t>
  </si>
  <si>
    <t>בורון</t>
  </si>
  <si>
    <t>פלואוריד</t>
  </si>
  <si>
    <t>SAR</t>
  </si>
  <si>
    <t>מעבדה+שטח -קולחין שלישוני</t>
  </si>
  <si>
    <t xml:space="preserve"> בוצה יבשה</t>
  </si>
  <si>
    <t>חמצן מומס</t>
  </si>
  <si>
    <t>שיקוע</t>
  </si>
  <si>
    <t>TS%</t>
  </si>
  <si>
    <t>VS%</t>
  </si>
  <si>
    <t xml:space="preserve">קולי פקאליים </t>
  </si>
  <si>
    <t>PH</t>
  </si>
  <si>
    <t>ריאקטור 1</t>
  </si>
  <si>
    <t>ריאקטור 2</t>
  </si>
  <si>
    <t xml:space="preserve"> טון בוצה יבשה </t>
  </si>
  <si>
    <t>עכירות כניסה נייד</t>
  </si>
  <si>
    <t>מד עכירות יציאת רציף</t>
  </si>
  <si>
    <t>מד עכירות  כניסה רציף</t>
  </si>
  <si>
    <t>עכירות יציאה נייד</t>
  </si>
  <si>
    <t>מד כלור כללי רציף</t>
  </si>
  <si>
    <t>כלור כללי  נייד</t>
  </si>
  <si>
    <t>טמפ</t>
  </si>
  <si>
    <t>BOD</t>
  </si>
  <si>
    <t>COD</t>
  </si>
  <si>
    <t>TSS</t>
  </si>
  <si>
    <t>NH4-N</t>
  </si>
  <si>
    <t>TKN-N</t>
  </si>
  <si>
    <t>ALK</t>
  </si>
  <si>
    <t>שמנים</t>
  </si>
  <si>
    <t>BOD FILTER</t>
  </si>
  <si>
    <t>COD FILTER</t>
  </si>
  <si>
    <t>VSS</t>
  </si>
  <si>
    <t>TP</t>
  </si>
  <si>
    <t>סולפיד בתסנין</t>
  </si>
  <si>
    <t>פנולים</t>
  </si>
  <si>
    <t>סולפטים</t>
  </si>
  <si>
    <t>TDS</t>
  </si>
  <si>
    <t>Na</t>
  </si>
  <si>
    <t>ICP</t>
  </si>
  <si>
    <t>+</t>
  </si>
  <si>
    <t>כלור נותר</t>
  </si>
  <si>
    <t>עכירות</t>
  </si>
  <si>
    <t>E COLI</t>
  </si>
  <si>
    <t>NO3-N</t>
  </si>
  <si>
    <t>NO2-N</t>
  </si>
  <si>
    <t>TN</t>
  </si>
  <si>
    <t>TOC</t>
  </si>
  <si>
    <t>+' 3חודשים</t>
  </si>
  <si>
    <t>זרחן</t>
  </si>
  <si>
    <t>א,ג,נ,.</t>
  </si>
  <si>
    <t>כללי:</t>
  </si>
  <si>
    <t>צח"ב מג"ל</t>
  </si>
  <si>
    <t>צח"כ מג"ל</t>
  </si>
  <si>
    <t>מוצקים מרחפים מג"ל</t>
  </si>
  <si>
    <t>אמוניה מג"ל</t>
  </si>
  <si>
    <t>כלורידים מג"ל</t>
  </si>
  <si>
    <t>זרחן מג"ל</t>
  </si>
  <si>
    <t>אחוזי הרחקה שפכים/קולחין:</t>
  </si>
  <si>
    <t>אחוז הרחקה צח"ב</t>
  </si>
  <si>
    <t xml:space="preserve">אחוז הרחקה מוצקים מרחפים </t>
  </si>
  <si>
    <t>ריאקטורים:</t>
  </si>
  <si>
    <t>ריכוז ממוצע מוצקים מרחפים (MLSS) מג"ל ריאקטור 1</t>
  </si>
  <si>
    <t>ריכוז ממוצע מוצקים מרחפים (MLSS) מג"ל ריאקטור 2</t>
  </si>
  <si>
    <t>טיפול בבוצה:</t>
  </si>
  <si>
    <t>מכותבים:</t>
  </si>
  <si>
    <t>מד רציף</t>
  </si>
  <si>
    <t>כניסת שפכים</t>
  </si>
  <si>
    <t>שמנים ושומנים</t>
  </si>
  <si>
    <t>ספיקות שפכים גולמיים:</t>
  </si>
  <si>
    <t>מר:</t>
  </si>
  <si>
    <t>מד ספיקת שפכים ראשי</t>
  </si>
  <si>
    <t>אוקטובר</t>
  </si>
  <si>
    <t>סה"כ מ"ק שפכים מ"ק/שנה</t>
  </si>
  <si>
    <t>איכות שפכים למט"ש ממוצע שנתי:</t>
  </si>
  <si>
    <t>ינואר</t>
  </si>
  <si>
    <t>פברואר</t>
  </si>
  <si>
    <t>מרץ</t>
  </si>
  <si>
    <t>מאי</t>
  </si>
  <si>
    <t>יוני</t>
  </si>
  <si>
    <t>יולי</t>
  </si>
  <si>
    <t>אוגוסט</t>
  </si>
  <si>
    <t>ספטמבר</t>
  </si>
  <si>
    <t>נובמבר</t>
  </si>
  <si>
    <t>איכות שפכים בממוצע חודשי</t>
  </si>
  <si>
    <r>
      <rPr>
        <b/>
        <sz val="16"/>
        <rFont val="Arial"/>
        <family val="2"/>
      </rPr>
      <t>בוצה</t>
    </r>
    <r>
      <rPr>
        <b/>
        <sz val="8"/>
        <rFont val="Arial"/>
        <family val="2"/>
      </rPr>
      <t xml:space="preserve"> </t>
    </r>
  </si>
  <si>
    <t>סך שפכים חודשי</t>
  </si>
  <si>
    <t>כמות יומית ממוצעת</t>
  </si>
  <si>
    <t>סה"כ שנתי</t>
  </si>
  <si>
    <t xml:space="preserve">לכבוד: </t>
  </si>
  <si>
    <t>מעבדה-קולחין שלישוניים</t>
  </si>
  <si>
    <t xml:space="preserve"> ספקת קולחים</t>
  </si>
  <si>
    <t xml:space="preserve">איכות קולחים שלישוניים </t>
  </si>
  <si>
    <t xml:space="preserve">מד ספיקת קולחים  </t>
  </si>
  <si>
    <t>סך קולחים חודשי</t>
  </si>
  <si>
    <t xml:space="preserve">דצמבר </t>
  </si>
  <si>
    <t xml:space="preserve">בוצה יבשה לפינוי טון/שנה </t>
  </si>
  <si>
    <t>איכות הקולחין היוצאים מהמט"ש שלישוני ממוצע שנתי:</t>
  </si>
  <si>
    <t>תכן סניטרי</t>
  </si>
  <si>
    <t>שפכים ספיקות</t>
  </si>
  <si>
    <t>ריאקטורים</t>
  </si>
  <si>
    <t>חשמל</t>
  </si>
  <si>
    <t>קריאות יומיות ידניות</t>
  </si>
  <si>
    <t>מעבדה</t>
  </si>
  <si>
    <t>כמות בוצה לפינוי</t>
  </si>
  <si>
    <t>יום בשבוע</t>
  </si>
  <si>
    <t>מזג אויר</t>
  </si>
  <si>
    <t>יסודות</t>
  </si>
  <si>
    <t>דרומי</t>
  </si>
  <si>
    <t>תל נוף</t>
  </si>
  <si>
    <t>גדרה</t>
  </si>
  <si>
    <t>מונה כללי</t>
  </si>
  <si>
    <t>איכות שפכים</t>
  </si>
  <si>
    <t>מעכל אירובי</t>
  </si>
  <si>
    <t>בוצה חוזרת</t>
  </si>
  <si>
    <t>בוצה עודפת</t>
  </si>
  <si>
    <t>בוצה מסמיך 1</t>
  </si>
  <si>
    <t>בוצה מסמיך 2</t>
  </si>
  <si>
    <t>בוצה מוסמכת</t>
  </si>
  <si>
    <t>בוצה לסחיטה</t>
  </si>
  <si>
    <t>פולימר לסחיטה</t>
  </si>
  <si>
    <t>קולחים מסוננים</t>
  </si>
  <si>
    <t>מי שטיפה BW</t>
  </si>
  <si>
    <t>מי שירות</t>
  </si>
  <si>
    <t>ספיקת קולחים מחושבת</t>
  </si>
  <si>
    <t xml:space="preserve">עכירות כניסה </t>
  </si>
  <si>
    <t>עכירות יציאה</t>
  </si>
  <si>
    <t xml:space="preserve">כלור נותר </t>
  </si>
  <si>
    <t>מונה תעו"ז</t>
  </si>
  <si>
    <t>כלור</t>
  </si>
  <si>
    <t xml:space="preserve"> מים שפירים</t>
  </si>
  <si>
    <t xml:space="preserve">PH </t>
  </si>
  <si>
    <t>COND.</t>
  </si>
  <si>
    <t xml:space="preserve">TEMP </t>
  </si>
  <si>
    <t>SVI1</t>
  </si>
  <si>
    <t>SVI2</t>
  </si>
  <si>
    <t xml:space="preserve">Ntu in </t>
  </si>
  <si>
    <t xml:space="preserve">Ntu out </t>
  </si>
  <si>
    <t xml:space="preserve">Cl </t>
  </si>
  <si>
    <t>בוצה מיוצבת</t>
  </si>
  <si>
    <t>בוצה סחוטה</t>
  </si>
  <si>
    <t>קולחים שניוניים</t>
  </si>
  <si>
    <t>מי נטל</t>
  </si>
  <si>
    <t>ראקטור 1</t>
  </si>
  <si>
    <t>ראקטור 2</t>
  </si>
  <si>
    <t>RAS</t>
  </si>
  <si>
    <t>שם</t>
  </si>
  <si>
    <t>1FIQ-001</t>
  </si>
  <si>
    <t>1FIQ-002</t>
  </si>
  <si>
    <t>1FIQ-003</t>
  </si>
  <si>
    <t>1FIQ-004</t>
  </si>
  <si>
    <t>FIQ-001</t>
  </si>
  <si>
    <t>3AIC-001</t>
  </si>
  <si>
    <t>3AIC-002</t>
  </si>
  <si>
    <t>4DO-001</t>
  </si>
  <si>
    <t>4PI-001</t>
  </si>
  <si>
    <t>4FIQ-001</t>
  </si>
  <si>
    <t>4DO-002</t>
  </si>
  <si>
    <t>4PI-002</t>
  </si>
  <si>
    <t>4FIQ-002</t>
  </si>
  <si>
    <t>13DO-001</t>
  </si>
  <si>
    <t>13PI-001</t>
  </si>
  <si>
    <t>13FIQ-001</t>
  </si>
  <si>
    <t>8FIQ-001</t>
  </si>
  <si>
    <t>8FIQ-002</t>
  </si>
  <si>
    <t>חישוב</t>
  </si>
  <si>
    <t>9FIQ-001</t>
  </si>
  <si>
    <t>12FIQ-001</t>
  </si>
  <si>
    <t>13FIQ-002</t>
  </si>
  <si>
    <t>6FIQ-001</t>
  </si>
  <si>
    <t>7FIQ-003</t>
  </si>
  <si>
    <t>7FIQ-001</t>
  </si>
  <si>
    <t>6NTU-001</t>
  </si>
  <si>
    <t>6NTU-002</t>
  </si>
  <si>
    <t>6CL-001</t>
  </si>
  <si>
    <t>פעם בשבוע</t>
  </si>
  <si>
    <t>פעם בשבועיים</t>
  </si>
  <si>
    <t>פעם בחודש</t>
  </si>
  <si>
    <t>פעם בשלושה חודשים</t>
  </si>
  <si>
    <t>פעמיים בשבוע</t>
  </si>
  <si>
    <t>WAS1</t>
  </si>
  <si>
    <t>WAS2</t>
  </si>
  <si>
    <t>כמות מצטברת</t>
  </si>
  <si>
    <t>ספיקה יומית</t>
  </si>
  <si>
    <t>ספיקה שעתית Max</t>
  </si>
  <si>
    <t>אחוז מהכמויות הנכנסות</t>
  </si>
  <si>
    <t>כמות יומית מצטברת</t>
  </si>
  <si>
    <t>הפרש בין 4 קוים לראשי</t>
  </si>
  <si>
    <t xml:space="preserve"> יומי PH מקסימלי</t>
  </si>
  <si>
    <t xml:space="preserve"> יומי PH מינימלי</t>
  </si>
  <si>
    <t>EC</t>
  </si>
  <si>
    <t>לחץ אוויר</t>
  </si>
  <si>
    <t>ספיקת אוויר</t>
  </si>
  <si>
    <t>מפלס ייצוב</t>
  </si>
  <si>
    <t>ספיקה מצטברת</t>
  </si>
  <si>
    <t>יחס סחרור יומי</t>
  </si>
  <si>
    <t>ממוצע יומי</t>
  </si>
  <si>
    <t>מקסימום יומי</t>
  </si>
  <si>
    <t>מינימום יומי</t>
  </si>
  <si>
    <t>שפל</t>
  </si>
  <si>
    <t>מניה יומית</t>
  </si>
  <si>
    <t xml:space="preserve">גבע </t>
  </si>
  <si>
    <t>פסגה</t>
  </si>
  <si>
    <t>כמות</t>
  </si>
  <si>
    <t>מיכל</t>
  </si>
  <si>
    <t>צריכה יומית</t>
  </si>
  <si>
    <t>ידני</t>
  </si>
  <si>
    <t>TKN</t>
  </si>
  <si>
    <t>NH4</t>
  </si>
  <si>
    <t>BODf</t>
  </si>
  <si>
    <t>CODf</t>
  </si>
  <si>
    <t>דטרגנט אניוני MBAS</t>
  </si>
  <si>
    <t>פנול</t>
  </si>
  <si>
    <t>קשיות</t>
  </si>
  <si>
    <t>אלקלניות</t>
  </si>
  <si>
    <t>קולי צואתי</t>
  </si>
  <si>
    <t>NO3</t>
  </si>
  <si>
    <t>NO2</t>
  </si>
  <si>
    <t>TP  PO4?</t>
  </si>
  <si>
    <t>TN (חישוב)</t>
  </si>
  <si>
    <t>TS</t>
  </si>
  <si>
    <t>VS</t>
  </si>
  <si>
    <t>SOUR</t>
  </si>
  <si>
    <t>ריכוז נגיפי מעיים</t>
  </si>
  <si>
    <t>ריכוז ביצים חיות של טפילים</t>
  </si>
  <si>
    <t>כספית</t>
  </si>
  <si>
    <t>ראקטורים</t>
  </si>
  <si>
    <t xml:space="preserve">איכות שפכים </t>
  </si>
  <si>
    <t>הנדון: דוח שנתי לתפעול מט"ש חולית לשנת</t>
  </si>
  <si>
    <t>מועצה אזורית אשכול</t>
  </si>
  <si>
    <t>ממוצע שפכים מ"ק/חודש</t>
  </si>
  <si>
    <t>ספיקה יומית ממוצעת מ"ק/יום</t>
  </si>
  <si>
    <t>בוצה מפונה טון/שנה</t>
  </si>
  <si>
    <t xml:space="preserve"> TS% בוצה יבשה </t>
  </si>
  <si>
    <t>חודש</t>
  </si>
  <si>
    <t xml:space="preserve">צריכת מים שפירים </t>
  </si>
  <si>
    <t xml:space="preserve">מ"ק </t>
  </si>
  <si>
    <t xml:space="preserve">צריכת חשמל </t>
  </si>
  <si>
    <t xml:space="preserve">קוט"ש </t>
  </si>
  <si>
    <t>תכן</t>
  </si>
  <si>
    <t>חריגה מהתכן</t>
  </si>
  <si>
    <t>ארועים ותקלות במט"ש</t>
  </si>
  <si>
    <t>שטיפת מדי חמצן</t>
  </si>
  <si>
    <t>גבבה</t>
  </si>
  <si>
    <t>טון גבבה ורוסת</t>
  </si>
  <si>
    <t>צריכת מים שפירים:</t>
  </si>
  <si>
    <t xml:space="preserve">מיפ שפירים קוב/ שנה </t>
  </si>
  <si>
    <t>חשמל קוטש/שנה</t>
  </si>
  <si>
    <t>צריכת חשמל:</t>
  </si>
  <si>
    <t>גבבה וגרוסת מפונה טון/שנה</t>
  </si>
  <si>
    <t>התקנת מפוח 501 הסיני עם איציק. סתימה במסננים משאבות לא מצליחות להכניס שפכים</t>
  </si>
  <si>
    <t>גרוז משולבת וכניסת שפכים,החלפת פילטר טיהור אוויר. שטיפת מדי חמצן.בדיקת שמן וניקוי פילטרים במפוחים. משאבות הזנה למסננים לא מצליחות להכניס מים לשלישוני,עוצרות על תקלת אל חוזר.</t>
  </si>
  <si>
    <t>עליה חדה בעכירות בכניסה לשלישוני. משאבות הזנה למסננים לא מצליחות להכניס מים לשלישוני,עוצרות על תקלת אל חוזר.שטיפה ידנית של המסננים עם פלאנצ' עליון פתוח. שאיבת פאזה עליונה מהמעכל לראקטורים</t>
  </si>
  <si>
    <t>שטיפה ידנית של המסננים עם פלאנצ' עליון פתוח תחילת עבודת צנטרפוגה ללא מפוח בבריכת המעכל.</t>
  </si>
  <si>
    <t>התחלת גלישה של שפכים לחרום. נקוי בור קבלת ביוביות. גרוז משולבת וכניסת שפכים,החלפת פילטר טיהור אוויר. שטיפת מדי חמצן.בדיקת שמן וניקוי פילטרים במפוחים.</t>
  </si>
  <si>
    <t>קומפרסור2 חיבור נחושת נשבר. הושבת.</t>
  </si>
  <si>
    <t xml:space="preserve">הפסקת חשמל. קריסטינה הגיעה לאיפוס במטש </t>
  </si>
  <si>
    <t>גרוד חלודה מהסולם למיגדל דיגום שפכים וצביעתו. בדיקת שמן ומים בגנרטור והפעלתו.</t>
  </si>
  <si>
    <t xml:space="preserve">כיול מדי חמצן בראקטור, </t>
  </si>
  <si>
    <t>נקיון כללי במשרדים ובמטש</t>
  </si>
  <si>
    <t xml:space="preserve">נקרעה רצועה בקומפרסור בשילישוני. הוחלפה .השלישוני נכנס לתקלת לחץ אויר נמוך. איציק תומר וטכנאי קומפרסור עבדו כל הלילה </t>
  </si>
  <si>
    <t>סרגי הגיע וביצע מעקף לתקלה עד להגעת קומפרסור חדש</t>
  </si>
  <si>
    <t>כיול מדי חמצן בראקטור</t>
  </si>
  <si>
    <t>קומפסור חלופי בשלישוני הפסיק לעבוד הגיע צוות של ליאב קומפרסורים והחליף קומפרסור ,רצועות במפוח הסיני נקרעו והוחלפו ע"י איציק</t>
  </si>
  <si>
    <t>גרוז משולבת וכניסת שפכים,החלפת פילטר טיהור אוויר. שטיפת מדי חמצן.בדיקת שמן וניקוי פילטרים במפוחים.</t>
  </si>
  <si>
    <t>שתי הפסקות חשמל. אלכס וקריסטינה הגיעו כדי לאפס. תומר הגיע במוצ"ש להפעיל צנטרפוגה ולשאוב תא הסמכה</t>
  </si>
  <si>
    <t>גרוז צנטרפוגה. תיקון סתימה במשאבה טבולה בשלישוני</t>
  </si>
  <si>
    <t>ניקוי מדי חמצן בראקטורים</t>
  </si>
  <si>
    <t>סיור המשרד להגנת הסביבה</t>
  </si>
  <si>
    <t>החלפת זרנוק ב מבנה צינטרפוגה</t>
  </si>
  <si>
    <t>משולבת וכניסת שפכים,החלפת פילטר טיהור אוויר. שטיפת מדי חמצן.בדיקת שמן וניקוי פילטרים במפוחים.</t>
  </si>
  <si>
    <t>מילוי כלור 3600 ק"ג</t>
  </si>
  <si>
    <t xml:space="preserve">גרוז צנטרפוגה. החלפת צינור פלסטיק למפוח בשלישוני. </t>
  </si>
  <si>
    <t xml:space="preserve">טיפול בצנטרפוגה ניקיון פילטרים בשלושני </t>
  </si>
  <si>
    <t>משאבות טבולת חדשות התקנה שתי משאבות, ניקיון מיכל כלור</t>
  </si>
  <si>
    <t>ניקיון כללי של כל פילטרים דגש מדי העכירות</t>
  </si>
  <si>
    <t xml:space="preserve">צנטריפוגה בתקלה ,מנוע נשרף. תוקן ב 06/02 </t>
  </si>
  <si>
    <t>בריכת מעכל מלאה,ריקון הבריכה לריאקטור . הגעת חשמלאי לתיקון דוד שמש +אורן חשמל שנימצה על יד תא מגע + גילוי קצר ישמלי בנוע צנטריפוגה</t>
  </si>
  <si>
    <t xml:space="preserve">התקנה מוישל צנטרפוגה החזרתה לעבודה  טיפול למכונות בקדם. </t>
  </si>
  <si>
    <t xml:space="preserve">טיפול בחדר מפוח + בדיקת תקינות גנרטוק </t>
  </si>
  <si>
    <t xml:space="preserve">ניקיון צנטריפוגה </t>
  </si>
  <si>
    <t xml:space="preserve">נקיון קדם לאחר הגשמים </t>
  </si>
  <si>
    <t xml:space="preserve">ריקון פחים זבל ע"י המועצה. </t>
  </si>
  <si>
    <t>ניקיון כלילי של מטייש שתיפת כבישים</t>
  </si>
  <si>
    <t xml:space="preserve">משאבת שניוני לא תקינה , הוזמנה גומיה. </t>
  </si>
  <si>
    <t>ריסוס כול אתר של מטייש חולית  עשבים</t>
  </si>
  <si>
    <t xml:space="preserve"> טיפול ריקטור 1 , טיפול בשלושני תקלה פרססטט  ובמדחס .טופל  </t>
  </si>
  <si>
    <t xml:space="preserve">בדיקת פולימר חדש. </t>
  </si>
  <si>
    <t>תקלה בדיקנטר. טופל.</t>
  </si>
  <si>
    <t xml:space="preserve">התקנה של מד גובה בריקטור 1 .תיפול בתקלה של משבת כלור . ניקיון כללי של מטייש . הפעלה גינרטור ידני לבדיקה.  </t>
  </si>
  <si>
    <t>מכונת קדם מטפטפת,טופל ע"י החלפת אביזרי צנרת</t>
  </si>
  <si>
    <t>ניקיון כללי של מטייש . ניקוי מד גובה בריאקטור. קבלת כלור.</t>
  </si>
  <si>
    <t xml:space="preserve">ניקוי מדים נייחים. </t>
  </si>
  <si>
    <t>בדיקת דיקנטרים, שטיפת מדי חמצן.</t>
  </si>
  <si>
    <t xml:space="preserve">כיוון דקנטור בריקטור 1 לעבודה סדירה ,  גירוז  מנועים במט"ש. החלפת פילטרים במפוחים +הוספת שמן במפוחים </t>
  </si>
  <si>
    <t>בדיקת תקינות גנרטור+ ניקיון כללי</t>
  </si>
  <si>
    <t xml:space="preserve">בדיקות כלור והעכירות בשלישוני, ניקיון כללי של מטייש ,בדיקות משאבות טבולות במחסן </t>
  </si>
  <si>
    <t>תחזוקה וניקיון של מטייש, ניקיון של צנטרפוגה, ביצוע דיגום.</t>
  </si>
  <si>
    <t xml:space="preserve">הפסקת חשמל כללית של כל האיזור,  גנרטור לא נתן חשמל למטייש . </t>
  </si>
  <si>
    <t>הפסקת חשמל כללית של כל האיזור, גנרטור לא נתן חשמל למטייש . הגעת חשמלאי לטיפול בתקלות בחדר חשמל , גלישה בחדר כניסה שפכים, בעיות של תקשרת בכניסת שפכים</t>
  </si>
  <si>
    <t>בדיקת מערכות סינון + פילטרים וכיול כלור בבקר של מד כלור</t>
  </si>
  <si>
    <t xml:space="preserve">ניקיון חדר אמטיה,ביצוע דיגום ,ניקיון כללי </t>
  </si>
  <si>
    <t>בדיקת תקינות של דיקנטר בראקטור 1 , תיקון ברז מי שרות</t>
  </si>
  <si>
    <t>החלפת סנן במתקן טיהור אוויר בכניסת שפכים ,גרוז מנועים בכניסת שפכים , גרוז מנועים במשולבות, בדיקת שמן במפוחים והחלפת מסננים במפוחים</t>
  </si>
  <si>
    <t>החלפת אמבטיה גרוסת, ניקיון ככלי של מטייש, גרוז צנטרפוגה</t>
  </si>
  <si>
    <t>פתחה של מסננים בשלישוני ניקיון ושטפה ידנית</t>
  </si>
  <si>
    <t>טיפול במזייח .בדיקה של שלישוני לא נכנס  לסינון, בדיקות תיקנות מכשרים</t>
  </si>
  <si>
    <t xml:space="preserve">הפסקת חשמל בלילה.קריאה לחשמלי לטיפול בגנירטור.תיקון  מזייח </t>
  </si>
  <si>
    <t>בדיקת ריקטור 1 כמה זמן יורד הדיקנטר</t>
  </si>
  <si>
    <t>מפוח בתקלה .מפוח שופץ. אחזקה של מטייש</t>
  </si>
  <si>
    <t xml:space="preserve">טיפול בתקלה של צנטרפוגה </t>
  </si>
  <si>
    <t>תקלת במש' כלור, הפעלת משאבת כלור שניה וביטול הראשונה שהתגלה בה סדק</t>
  </si>
  <si>
    <t xml:space="preserve">תקלה מש' כלור + טיפול בתקלה, סתימה בצנטרפוגה,  הגנרטור עובד תקין </t>
  </si>
  <si>
    <t>תקלות בשלושני בטיפול עם אלון מאודיס</t>
  </si>
  <si>
    <t>שלישוני תקין  תחזוקה  ואיצק לוי נמצא לטפל בעיות של צנרת אוויר בשלישוני</t>
  </si>
  <si>
    <t>תקלה בריאקטור 1 בטיפול ריקטור לא מריד מים מספיק</t>
  </si>
  <si>
    <t>תקלה במשבת כלור טופל . צריך לזמין משאבה חדשה</t>
  </si>
  <si>
    <t xml:space="preserve">תקלה בצנטרפוגה בטיפול, ראקטור אחד לא מוריד את כמות השפכים הנדרשת בטיפול </t>
  </si>
  <si>
    <t xml:space="preserve">משבת כלור תקינה </t>
  </si>
  <si>
    <t xml:space="preserve">ניקין כללי של מטייש </t>
  </si>
  <si>
    <t xml:space="preserve">תקלה בשלישוני </t>
  </si>
  <si>
    <t>תוקנה התקלה בשלישוני תחזוקה כללית ,כיול מדי עכירות של חברת abb</t>
  </si>
  <si>
    <t>גרוז מגוב ודחסן בכניסת שפכים ,החלפת סנן למערכת ניטרול ריחות בכניסת שפכים ,בדיקת שמן מפוחים והחלפת וניקוי מסנני אוויר ,גרוז מנועים במשולבות</t>
  </si>
  <si>
    <t>ניקיון כללי ניקויו שפכים של ביובת</t>
  </si>
  <si>
    <t xml:space="preserve">קבלת כלור ואלום ריקון פחים של מטייש </t>
  </si>
  <si>
    <t>ניקוי מדי חמצן בראקטורים ,שטיפת גשר הראקטורים, ניקיון חדר בוצה, נקיון משרד לפסח</t>
  </si>
  <si>
    <t>תקלה במשבה בוצה של ריקטור</t>
  </si>
  <si>
    <t>הוצאת משאבת בוצה בראקטור שתיים וטיפול בתקלה גרוז מגוב ודחסן בחדר כניסת שפכים גרוז שבלולים במשולבות בדיקת שמן והחלפת מסננים במפוחים</t>
  </si>
  <si>
    <t>בשישי בערב תקלה במדחס שמכניס אוויר לשלישוני המערכת נפלה אלכס הגיע למתקן והפעיל את המדחס הישן. המערכת חזרה לעבודה</t>
  </si>
  <si>
    <t>המדחס הישן נכנס לתקלה לפנות בוקר. אלכס ואיציק הגיעו למתקן תיקנו את המדחס החדש והפעילו את המערכת</t>
  </si>
  <si>
    <t>משאבת כלור לא תקינה</t>
  </si>
  <si>
    <t>הפסקות חשמל כלליות במועצה</t>
  </si>
  <si>
    <t>כניסת שפכים עכורים</t>
  </si>
  <si>
    <t>נקיון מדי חמצן. נקיון שלישוני .כניסת שפכים אדומים</t>
  </si>
  <si>
    <t>לקיחת דיגום חטף של שפכים חריגים</t>
  </si>
  <si>
    <t>בדיקת עכירות לכל דקנטציה בנפרד</t>
  </si>
  <si>
    <t>הפעלת ארבעה מערבלים בויסות שפכים</t>
  </si>
  <si>
    <t>לקיחת דיגום חטף של שפכים חריגים , כניסת שפכים אדומים</t>
  </si>
  <si>
    <t>מדחס בשלישוני הפסיק לעבוד ,ליאב הגיע אחרי הצהריים וטיפל במדחס</t>
  </si>
  <si>
    <t>תקלה במשאבת כלור</t>
  </si>
  <si>
    <t>תקלה במשאבת כלור אלכס קפץ למטש בשבת ותיקן</t>
  </si>
  <si>
    <t>כיול מד כלור</t>
  </si>
  <si>
    <t xml:space="preserve"> ניקוי מדי חמצן</t>
  </si>
  <si>
    <t>בעיה במשאבת כלור כיול מד כלור ,הגיעה קוביית פולימר מחברת snf. התקבלה תוצאת קולי חריגה , בוצע דיגום נוסף ב 03/05 והתוצאה שהתקבלה תקינה.</t>
  </si>
  <si>
    <t>נקיון מדי עכירות</t>
  </si>
  <si>
    <t xml:space="preserve">נקיון כללי במט"ש ,קבלת כלור </t>
  </si>
  <si>
    <t>צנטרפוגה בתקלה</t>
  </si>
  <si>
    <t>טיפול בצנטרפוגה ע"י גיא מאלפא לבל</t>
  </si>
  <si>
    <t>החלפת קומפרוסור של מדי חמצן בראקטורים</t>
  </si>
  <si>
    <t>מבצע צבאי בעזה הדרכים למט"ש חסומות אנחנו מגיעים למט"ש בדרך עפר ומבצעים את החיוני בלבד</t>
  </si>
  <si>
    <t>ביוביות של עג"י לא יכולות להגיע לנקות בור ריקון ביוביות כי הכביש חסום,נשלח מייל לתאגיד על כניסת שפכים במוליכות גבוהה</t>
  </si>
  <si>
    <t>התקנת קומפרסור חדש למדי חמצן בראקטורים,</t>
  </si>
  <si>
    <t>גיא מאלפא לבל מטפל במסך ובקר של צנטרפוגה שנשרפו בעקבות נפילות מתח קצרות ,</t>
  </si>
  <si>
    <t xml:space="preserve"> נקיון מדי עכירות ,נקיון מדי חמצן ,הפסוקות חשמל</t>
  </si>
  <si>
    <t>שקע של משאבת כלור מפיל את כל הסינון שמנו כבל מאריך משקע רחוק ,הפסקת חשמל</t>
  </si>
  <si>
    <t>תקלה במד כלור נייח</t>
  </si>
  <si>
    <t>נקיון כללי, נקיון משרדים, נקיון ראקטורים</t>
  </si>
  <si>
    <t xml:space="preserve"> שאיבת בוצה מהראקטורים ,כיול מד כלור והחלפת אלקטרוליט</t>
  </si>
  <si>
    <t>קבלת משאית כלור, פריקת ביובית של המועצה</t>
  </si>
  <si>
    <t>פתיחת מכסה צנטרפוגה ונקיון העינית</t>
  </si>
  <si>
    <t>גרוז בכניסת שפכים ,בדיקת שמן והחלפת סנן אויר במפוחים</t>
  </si>
  <si>
    <t>טיפול במשאבת כלור</t>
  </si>
  <si>
    <t>תחזוקה כללית ,כיול מדי  כלור</t>
  </si>
  <si>
    <t xml:space="preserve"> שאיבת בוצה מהראקטורים</t>
  </si>
  <si>
    <t>השבתת תא מגע לצורך חיבור קו חדש למאגר, באישור המועצה, גלישה לחרום בעקבות השבתת תא מגע</t>
  </si>
  <si>
    <t>תיקון זמני רשת צל, חידוש זרימה לתא מגע ובדיקת נזילות מקידוח חדש</t>
  </si>
  <si>
    <t>מפעיל של ברז כניסת אוויר נשרף בעקבות הפסקת חשמל. חשמלאי אלכס באבזייב החליף מפעיל תקלה תוקנה בשעה 2:00 לפנות בוקר</t>
  </si>
  <si>
    <t>צביעת צנרת במט"ש</t>
  </si>
  <si>
    <t>אכילת כבלים של מצופים בכניסת שפכים ע"י חולדות</t>
  </si>
  <si>
    <t>פיזור מלכודות לחולדות בכניסת שפכים ע"י ינון מהמועצה, מפוח 1 נכנס לתקלת עומס יתר במנוע</t>
  </si>
  <si>
    <t xml:space="preserve">פרוק רצועות במפוח 1 וכיוון מיקום המפוח, הרכבת רצועות ומתיחה </t>
  </si>
  <si>
    <t>פינןי גבבה, ביקור של משרד הבריאות</t>
  </si>
  <si>
    <t>כיוון משאבת כלור כדי שלא יהיו עליות וירידות בערך</t>
  </si>
  <si>
    <t>מתיחת רצועות במפוח 1</t>
  </si>
  <si>
    <t>בדיקות עכירות מכל ראקטור בנפרד ושאיבת בוצה מהראקטורים</t>
  </si>
  <si>
    <t>טיפול שנתי בגנרטור ע"י דניאל אלמקייס</t>
  </si>
  <si>
    <t>טיפול 500 ש"ע למדחס שלישוני , בדיקת שקעים של משאבות כלור ,בדיקת גופי תאורה בחדר כניסת שפכים</t>
  </si>
  <si>
    <t>טיפול שבועי, גרוז צנטרפוגה</t>
  </si>
  <si>
    <t>נקיון כללי במט"ש, נקיון משרדים</t>
  </si>
  <si>
    <t>נקיון כללי במט"ש  ,נקיון משרד</t>
  </si>
  <si>
    <t>ביובית של עג"י סתמה לחלוטין את הבור של פריקת ביוביות</t>
  </si>
  <si>
    <t>חברת עג"י שלחה צוות עובדים לנקות בור פריקת ביוביות שנסתם לגמרי על ידם</t>
  </si>
  <si>
    <t>נקיון חדר אמבטיית בוצה, בדיקה כמה כלור מזריקה המשאבה בדקה</t>
  </si>
  <si>
    <t>כיוון משאבת כלור כדי שלא יהיו עליות וירידות בערך, סטטור של משאבת גרוסת במשולבת אחת מחזיר מים אחורה ביקשנו הצעת מחיר</t>
  </si>
  <si>
    <t>הפסקת חשמל לפנות בוקר מערבל בראקטרור 2 לא מתאפס מהפלאפון הגענו מוקדם ואיפסנו מחדר חשמל, בנוסף איפסנו מחזור כדי להימנע מעליה בעכירות וכדי להגביר פינוי בוצה</t>
  </si>
  <si>
    <t>מפוח בשלישוני נכנס לתקלה,שתי הפסקות חשמל ברצף שבעיקבותם ראקטור 2 לא קיבל חמצן ולכן סגרנו ברז יציאה מהדיקנטר</t>
  </si>
  <si>
    <t xml:space="preserve">נקיון כללי במט"ש ,נקיון חדר צנטרפוגה </t>
  </si>
  <si>
    <t xml:space="preserve">פתיחת מכסה צנטרפוגה ונקיון העינית, גרוז צנטרפוגה, נקיון עשבייה, כיוון משאבת כלור לפי פרמטרים של אודיס.  התקבלה תוצאת קולי חריגה. בוצע יגום חוזר ב 29/06 אשר יצא תקין </t>
  </si>
  <si>
    <t>כיוון פרמטרים (דיפרנציאל) בצנטרפוגה כדי להוריד בצריכת הפולימר</t>
  </si>
  <si>
    <t>גרוז משולבות , מגוב ודחסן,החלפת סנן במערכת טיהור אוויר בכניסת שפכים, בדיקת שמן והחלפת סנן במפוחים</t>
  </si>
  <si>
    <t>קומפרסור קטן של מדי חמצן לא תקין נלקח לתיקון בברגי דרום, הכנת שני מקלות דיגום חדשים</t>
  </si>
  <si>
    <t>בעית צופת בראקטורים, הפסקת חשמל השביתה ברז כניסת שפכים לראקטור 1 -התקלה אופסה מהמפסק</t>
  </si>
  <si>
    <t>גרוז מגוב ודחסן בכניסת שפכים ,החלפת סנן למערכת ניטרול ריחות בכניסת שפכים ,בדיקת שמן מפוחים והחלפת וניקוי מסנני אוויר ,ניקוי ראקטורים</t>
  </si>
  <si>
    <t>החלפת סטטור במשולבת 1</t>
  </si>
  <si>
    <t>בדיקת שמן לכל המנועים במתקן ,החלפה או תיקון מפלס שמן במידת הצורך. תיקון חבל בגורף צופת משולבת 2, סיור קבלנים לפינוי בוצה במתקן</t>
  </si>
  <si>
    <t>טיפול בנושא שליטה מרחוק במחשב,</t>
  </si>
  <si>
    <t>נקיון חדר צנטרפוגה, נקיון חדר כניסת שפכים, נקיון סביב ראקטורים, נקיון פילטרים של מזגנים בחדר חשמל</t>
  </si>
  <si>
    <t>טיפול שבועי, גרוז צנטרפוגה ,גרוז מגוב +דחסן, גרוז משולבות. נקיון סביב משולבות, נקיון בשלישוני, טיפול במפוחים</t>
  </si>
  <si>
    <t>תקלת תקשורת בשלישוני, כניסת שפכים ומשולבות</t>
  </si>
  <si>
    <t>ריסוס כול אתר של מטייש חולית  עשבים, שטיפת ראקטורים,</t>
  </si>
  <si>
    <t>נקיון כללי ,נקיון מדי חמצן, ריסוס עשבייה</t>
  </si>
  <si>
    <t xml:space="preserve">בדיקת חמצן בשני הראקטורים, נקיון עשבים עם חרמש, טיפול בתקלת אל חוזר משאבת קולחין 602, </t>
  </si>
  <si>
    <t>חרמש לעשבייה ,החלפת מד גובה במכל בוצה צנטרפוגה לא מתייצבת בגלל חוסר פולימר. אין סתימה בהזנת פולימר</t>
  </si>
  <si>
    <t>נסיון כיול מד מפלס מעכל בוצה, גרוז כניסת שפכים ומשולבות, החלפת סנן במערכת טיהור אוויר בחדר כניסת שפכים ,בדיקת שמן והחלפת סננים במפוחים, תקלה בדיקנטר 1 במעקב</t>
  </si>
  <si>
    <t>תיקון וכיול מד גובה במעכל בוצה</t>
  </si>
  <si>
    <t>שטיפת חדר כניסת שפכים, שטיפת משרדים, ריקון פחי משרד, כיול מד גובה בתמיכה טלפונית של אלירן ממודוטק, בדיקת עכירות לכל הדקנטציות, מעקב אחרי כל שלבי הסינון לוודא תקינות</t>
  </si>
  <si>
    <t>יום  טיפול בצנטרפוגה.חדר כניסת שפכים מצופים לא עובדים   -הרכבת מנוע הזנה של בוצה חשמל ,חשמלאי אלכס באזבייב איתר תקלה במצוף כניסת שפכים סיום טיפול בתקלה בשעה 2 בלילה</t>
  </si>
  <si>
    <t>הפעלת צנטרפוגה  בדיקת תקינות אחרי טיפול עם פולימר</t>
  </si>
  <si>
    <t xml:space="preserve">פינוי אמבטיה גרוסת </t>
  </si>
  <si>
    <t xml:space="preserve"> גרוז כניסת שפכים ומשולבות, החלפת סנן במערכת טיפול אוויר בחדר כניסת שפכים, החלפת סננים ובדיקת שמן במפוחים</t>
  </si>
  <si>
    <t>נקוי מדי חמצן, ניקוי משרדים, נקיון כללי במטש והפעלת חרמש מוטורי, ריסוס עשבייה</t>
  </si>
  <si>
    <t>הפעלת צנטרפוגה, פתיחת סתימה במערכת כלור</t>
  </si>
  <si>
    <t>נקיון מדי חמצן. נקיון שלישוני .כניסת שפכים אדומים החלפת מצוף בבריכת חרום</t>
  </si>
  <si>
    <t>בדיקת חמצן מול מחשרים נייח ונייד  ניקיין מחשרים נייחים (עכירות)</t>
  </si>
  <si>
    <t xml:space="preserve">נקיון כללי, נקיון משרדים, נקיון ראקטורים, </t>
  </si>
  <si>
    <t>גרוז מנועים בכניסת שפכים ,גרוז מנועים במשולבות, החלפת סנן למתקן טיהור אוויר בכניסת שפכים, בדיקת שמן במפוחים החלפת סננים במפוחים</t>
  </si>
  <si>
    <t>בתאריך 08/08 דיגום קולחין + קולי נפסל עקב טעות המעבדה- מצורף מכתב רשמי מהמעבדה. דגום חוזר בוצע ב13/08</t>
  </si>
  <si>
    <t>דוגם לא עבד צינורית לא תקינה</t>
  </si>
  <si>
    <t>טיפול בדוגם חזרה לעבודה  תיקן צוות מטייש</t>
  </si>
  <si>
    <t>הוספת מסנן לכלור</t>
  </si>
  <si>
    <t>נקיון משרד , נקיון עשבייה . לא בוצעה בדיקת BOD עקב טעות המעבדה- מצורף מכתב רשמי מהמעבדה</t>
  </si>
  <si>
    <t>טיפול במשאבת כלור , שטיפת חדר צנטרפוגה</t>
  </si>
  <si>
    <t>החלפת שמן במפוח 501 בדיקת שמן בשני המפוחים האחרים והחלפת סננים במפוחים.לא בוצעה בדיקת BOD עקב טעות המעבדה- מצורף מכתב רשמי מהמעבדה</t>
  </si>
  <si>
    <t>טיפול בדוגם כלור</t>
  </si>
  <si>
    <t>ניקרעה רצועה במפוח סיני. הוחלפו כל הרצועות במפוח הסיני. ניבדק שמן בכול מפוחים והחלפו  מסנינים בכול המפוחים. גירוז מנועים בכניסת שפכים ובמשלובות .  טיפול באורנות אש צוות דורן נגב אש.פיוני גבבה שהמועצה פרקה במט"ש.</t>
  </si>
  <si>
    <t>משאבה טבולה בתקלה סתימה בכניסה מים -טופל  . טיפול בעשבייה של מטייש</t>
  </si>
  <si>
    <t>טל רודיטי הגיע מטעם המועצה להסדיר את ה pi מול חברת הסלולר כדי שניתן יהיה להתחבר למחשב מרחוק</t>
  </si>
  <si>
    <t>לא בוצעה בדיקת BOD עקב טעות המעבדה- מצורף מכתב רשמי מהמעבדה</t>
  </si>
  <si>
    <t>תחזוקה של מטייש בדיקות מעבדה וניקין של מטייש לפני סופש</t>
  </si>
  <si>
    <t>נקיון משרדים, נקיון ראקטורים</t>
  </si>
  <si>
    <t>שטיפת חדר כניסת שפכים, שטיפת משרדים, ריקון פחי משרד,  בדיקת עכירות לכל הדקנטציות, מעקב אחרי כל שלבי הסינון לוודא תקינות</t>
  </si>
  <si>
    <t>הצלחנו להרים את הדלת גלילה של חדר צנטרפוגה</t>
  </si>
  <si>
    <t>הורדת ספיקת פולימר לצנטרפוגה. סתימות חוזרות ונשנות במשאבות כלור</t>
  </si>
  <si>
    <t>הפחתת שאיבת בוצה מהראקטורים ל 3 דקות</t>
  </si>
  <si>
    <t>נקיון משרדים. נקיון כללי במט"ש, טיפול בעשבים</t>
  </si>
  <si>
    <t xml:space="preserve">נקיון סביב המשולבות, נקיון מדי חמצן </t>
  </si>
  <si>
    <t>נקיון חדר צנטרפוגה, נקיון סביב ראקטורים, נקיון פילטרים של מזגנים בחדר חשמל</t>
  </si>
  <si>
    <t>הפסקת חשמל בשעה 5:08 כל התקלות אופסו חוץ מברז כניסת אויר בראקטור 2. הוזמן אלכס החשמלאי שכייל את הברז</t>
  </si>
  <si>
    <t xml:space="preserve"> ירד גשם חזק בלילה, חדר כניסת שפכים הוצף, בריכת ויסות גלשה לחרום, נשלח מייל בנושא למשרד הבריאות ולמשרד הגנת הסביבה וגם למועצה.</t>
  </si>
  <si>
    <t xml:space="preserve">חדר כניסת שפכים נוקה מבוץ, תקלות במגוב ובמשולבות שנוצרו בעקבות הגשם טופלו. בוצע טיפול למפוחים </t>
  </si>
  <si>
    <t>שאיבת בריכת חרום חזרה לויסות שפכים, שחרור סתימה בשתי משאבות כלור</t>
  </si>
  <si>
    <t>חדר שפכים מעלית לא עבדת קרן  מטפלת בזה עם איבתר.סופה אחרנה .הוזמן חשמלאי למגוב הגס,לא תקלת חשמל</t>
  </si>
  <si>
    <t>הוזמנה ביובית לחדר כניסת שפכים. נמצאה חתיכת צינור שתקעה את המגוב הגס</t>
  </si>
  <si>
    <t>טיפול שבועי במפוחים :שמן ומסננים, גרוז מגוב ודחסן בכניסת שפכים נקיון סנן במערכת טיהור אויר בכניסת שפכים, גרוז מנועים במשולבות</t>
  </si>
  <si>
    <t>פיצוץ מים שפירים בכניסה למטייש ברז הראשי סגור אד סוף יום כיפור באשור של איבתר</t>
  </si>
  <si>
    <t>תיקון פיצוץ מים שפירים, הפסקת חשמל</t>
  </si>
  <si>
    <t>נקיון כללי. ריסוס עשבייה</t>
  </si>
  <si>
    <t>בטקס מסירת המאגר החדש למועצה נפתח הברז שמזרים למאגר החדש : מאושר ע"י קרן</t>
  </si>
  <si>
    <t>שאיבת בריכת חרום חזרה לויסות שפכים</t>
  </si>
  <si>
    <t>בעקבות תקלה בבקר לא מתקבלות קריאות ממונה עכירות רציף. שאיבת בריכת חירום לגובה מינימלי לפני גשם צפוי.</t>
  </si>
  <si>
    <t>המשך שאיבת מאגר חירום ושינוי גבהים בהפעלת הדיקנטרים בראקטורים.</t>
  </si>
  <si>
    <t>בשל תקלה במכשור במעבדה נפסלו בדיקות BOD משפכים ובשניוני, מתכב רשמי מהמעבדה מצורף.המשך שאיבת מאגר חירום + טיפול לצנטריפוג</t>
  </si>
  <si>
    <t>דיקנטר ראקטור 1 תקוע למעלה. בוצע כיול בעזרת פוטונציומטר וחזרה לעבודה.</t>
  </si>
  <si>
    <t>מפוח שלישי נכנס לתקלה בעקבות הפסקת חשמל ולא חזר לעבודה. נבדק שמן ורצועות + התנגדות והופעל על ידי ריסט מקומי.</t>
  </si>
  <si>
    <t>בעקבות תקלה בבקר לא התקבלו קריאות  מדים רציפים מה 08/10-11/10. תקשורת למט"ש+ חשמל נפל. המט"ש עובד על גנרטור.</t>
  </si>
  <si>
    <t xml:space="preserve">ביקור ראשון במתקן לאחר תחילת המלחמה, כלל הציוד רוסט </t>
  </si>
  <si>
    <t xml:space="preserve">אספקת סולר למתקן </t>
  </si>
  <si>
    <t xml:space="preserve">חזרה לשגרה במט"ש לבקשת המועצה. ישנן הפסקות חשמל בתדירות גבוהה מאוד. תוקן שער אחורי במט"ש שנתלש ככל הנראה בעקבות חדירה למתקן.
</t>
  </si>
  <si>
    <t>הפסקות חשמל רבות במתקן, מבוצע ריסוט קבוע של הציוד לשמירה על רציפות תפעולית</t>
  </si>
  <si>
    <t>דיקנטר תקול לאחר הפסקת חשמל.</t>
  </si>
  <si>
    <t xml:space="preserve"> משאבת בוצה ראקטור 2 נקרע הכבל כנראה בעקבות כניסה והפסקת עבודה מספר רב של פעמים.</t>
  </si>
  <si>
    <t>הפסקות חשמל בתדירות גבוהה במתקן- כלל הציוד עובד.</t>
  </si>
  <si>
    <t>ניקיון בריאקטורים</t>
  </si>
  <si>
    <t xml:space="preserve">גירוז צנטריפוגה , ניקיון פליטרים בכניסת שפכים , גירוז מנועים של מכונה משולבת </t>
  </si>
  <si>
    <t xml:space="preserve">חרמש בשלישוני , ניקיון של עמדת כלור </t>
  </si>
  <si>
    <t xml:space="preserve">גיזום  עצים ושיחים ליד בריכת ויסות </t>
  </si>
  <si>
    <t>גירוז צנטריפוגה , ניקיון פליטרים בכניסת שפכים , גירוז מנועים של מכונה משולבת , טיפול במפוחים - הוספת שמן למנועים ניקיון מסננים</t>
  </si>
  <si>
    <t xml:space="preserve"> לא ניתן להתחבר מרחוק </t>
  </si>
  <si>
    <t xml:space="preserve">טיפול בתקלת התחברות מרחוק </t>
  </si>
  <si>
    <t xml:space="preserve">טיפול של כול מטייש וניקיון  חרמש, ועשבים </t>
  </si>
  <si>
    <t xml:space="preserve">תקלה נוספת בהתחברות מרחוק טופל עי מוריס </t>
  </si>
  <si>
    <t xml:space="preserve">הוצאת משאבה לא תקינה מבריכת חירום , הוזמן חשמלאי והמשאבה עדיין תקולה </t>
  </si>
  <si>
    <t xml:space="preserve">הכנסת מיכל כלור חדש למאצרה , משאבה בשלישוני סתומה הוצאנו אותה והיא חזרה לעבודה תקינה. צנטרפוגה נסתמה פתחנו וניקינו אותה. </t>
  </si>
  <si>
    <t>ניקיין חדר צנטרפוגה +חרמש+ ניקיון משרד</t>
  </si>
  <si>
    <t>ריסוס, ניקיון משולבת, טיפול שבעי  גירוז מישולבות +חדר צנטרפוגה+חדר מפוחים שמן פילתרים</t>
  </si>
  <si>
    <t>ניקיון סדנת מטייש</t>
  </si>
  <si>
    <t xml:space="preserve">סתימת פילטר ונזילה מצינור משאבת הכלור - טופל. </t>
  </si>
  <si>
    <t>ניקיון עשבים ריסוסים במטטיש</t>
  </si>
  <si>
    <t xml:space="preserve">ניקין של מטייש </t>
  </si>
  <si>
    <t>ניקין שבילים של מטייש +חרמש תיקון ידיד של דלת של משרד</t>
  </si>
  <si>
    <t>גיזום סיכים בציד של בריכת ויסות  של דרך</t>
  </si>
  <si>
    <t>איסןף של סיכים וניקיון האחרה משרד וגיזום מיאחרה כניסת שפחים</t>
  </si>
  <si>
    <t>גירוז משלבות ריסוס מיסביב בריכת חירום +פיניו הסבים</t>
  </si>
  <si>
    <t>יש ירידה בכמות השפכים בכניסה למתקן. דווח למועצה ולמפקח על תחנות השאיבה. נמצא בבדיקה</t>
  </si>
  <si>
    <t>עדיין ספיקה יחסית נמוכה, אך עם עלייה קלה. יום שבת אינו מייצג ועדיין נמצא בבדיקה.</t>
  </si>
  <si>
    <t>גיזום באתר וניקיון כולל. ספיקות השפכים למתקן עדיין נמוכות מהרגיל לתקופה.</t>
  </si>
  <si>
    <t>ניקיון של מערכת כלור כולל אזור המיכל. הותקן מיכל כלור חדש</t>
  </si>
  <si>
    <t>ניקיו חדר צנטרפוגה ומסמיכים.</t>
  </si>
  <si>
    <t>גשם חזק  גריפת מים  במטקן</t>
  </si>
  <si>
    <t>בדיקת רכזת כיבוי אש</t>
  </si>
  <si>
    <t>תקלה במכונה משולבת מגוף לא ירד  בדיקה וטיפול בתקלה.בעקבות הפסקות חשמל בסופש לא הייתה ריאת ספיקה במד הקולחין, המד טופל ביום ראשון</t>
  </si>
  <si>
    <t>כניסות שפכים נמוכות מאוד למתקן. דווח למועצה ולפיקוח. בעקבות הפסקות חשמל בסופש לא הייתה ריאת ספיקה במד הקולחין, המד טופל ביום ראשון</t>
  </si>
  <si>
    <t>תקלה במד כלור נייח טיפול בתקלה. כניסות שפכים בעלייה, נשאבו בריכות החירום בתחנות השאיבה החדשות.</t>
  </si>
  <si>
    <t>ניקין עשבייה במתקן + ריסוס.</t>
  </si>
  <si>
    <t xml:space="preserve">קריסת מערבל בראקטור מספר 1. נמצא בסיור בוקר שהגיר נגזר. </t>
  </si>
  <si>
    <t>המשך ריקון של הראקטור התקול. בוצעה בדיקה מול ספקי הציוד.</t>
  </si>
  <si>
    <t>נמצאה בעיה בברזי אוויר במערכת שלישוני. ברז הוזמן והוחלפו מספר שסתומי אוויר במערכת</t>
  </si>
  <si>
    <t>הגעה ביובית לפנות את הבוצה בריאקטור 1 עבדה משעה 8.30 עד 4.30 . כלל החומר פונה למאגר החירום. עבודות השאיבה ממשיכות מחר.</t>
  </si>
  <si>
    <t>גמ היום ממשוכם ב פנוי בוצה עד סופ היום</t>
  </si>
  <si>
    <t>כניסות השפכים בכניסה למתקן עלו מאוד בהשוואה לחודשים האחרונים. כניסת שפכים של למעלה מ-2,000 מק"י. דווח למועצה ולפיקוח לבדיקה.</t>
  </si>
  <si>
    <t xml:space="preserve">נמשכות השיחות מול ספק הציוד של המערבל ובדיקה של חלופות מול ספקים חלופיים.החל מה 27/12 התחלנו להגליש עודפי שפכים למאגר חירום </t>
  </si>
  <si>
    <t>פינוי גבבה וגרוסת:</t>
  </si>
  <si>
    <t>בוריס נמירובסקי - מהנדס המועצה</t>
  </si>
  <si>
    <t>משרד הבריאות מחוז דרום</t>
  </si>
  <si>
    <t>משרד איכוה"ס מחוז דרום</t>
  </si>
  <si>
    <t>במהלך שנת 2023 איכות השפכים הייתה טובה, מלבד חריגות במהלך חודש מאי.
במקביל לכך, איכות הקולחין השלישוניים עומדת בתקינה.
עקב המצב הבטחוני באזור, החל מחודש אוקטובר חווינו ירידה משמעותית בכמויות השפכים למתקן.
בנוסף לחריגה, גם השפכים אשר הגיעו למתקן התבטאו בגוון שחור וויזואלית היה ניתן לראות שמדובר בפאזה שומנית/אמולסיה.
במהלך חודש דצמבר, קרס מערבל האינוונט של ראקטור 1.
המערבל פורק, נשלח לשיפוץ ובימים אלו אנחנו מתכוונים להתקינו בחזרה.
בכל החודשים האחרונים הראקטור המשיך לעבוד ללא מערבל ללא פגיעה באיכויות של הקולחין השלישוניים.
יש לציין שהחל משנת 2024 אנחנו מזהים עלייה בכמויות השפכים למתקן שחוזרות לכמויות בשגרה.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</si>
</sst>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64" formatCode="0.0"/>
    <numFmt numFmtId="165" formatCode="0.0%"/>
    <numFmt numFmtId="166" formatCode="[$-F800]dddd\,\ mmmm\ dd\,\ yyyy"/>
    <numFmt numFmtId="167" formatCode="#,##0.0"/>
    <numFmt numFmtId="168" formatCode="#,##0.000"/>
  </numFmts>
  <fonts count="30" x14ac:knownFonts="1">
    <font>
      <sz val="11"/>
      <color theme="1"/>
      <name val="Arial"/>
      <family val="2"/>
      <charset val="177"/>
      <scheme val="minor"/>
    </font>
    <font>
      <sz val="11"/>
      <color theme="1"/>
      <name val="Arial"/>
      <family val="2"/>
      <charset val="177"/>
      <scheme val="minor"/>
    </font>
    <font>
      <b/>
      <sz val="8"/>
      <name val="Arial"/>
      <family val="2"/>
    </font>
    <font>
      <b/>
      <sz val="8"/>
      <color theme="1"/>
      <name val="Arial"/>
      <family val="2"/>
      <scheme val="minor"/>
    </font>
    <font>
      <b/>
      <u/>
      <sz val="12"/>
      <color theme="1"/>
      <name val="Arial"/>
      <family val="2"/>
      <scheme val="minor"/>
    </font>
    <font>
      <sz val="8"/>
      <color theme="1"/>
      <name val="Arial"/>
      <family val="2"/>
      <charset val="177"/>
      <scheme val="minor"/>
    </font>
    <font>
      <sz val="12"/>
      <color theme="1"/>
      <name val="Arial"/>
      <family val="2"/>
    </font>
    <font>
      <b/>
      <u/>
      <sz val="12"/>
      <color theme="1"/>
      <name val="Arial"/>
      <family val="2"/>
    </font>
    <font>
      <b/>
      <sz val="12"/>
      <color theme="1"/>
      <name val="Arial"/>
      <family val="2"/>
    </font>
    <font>
      <sz val="11"/>
      <color theme="1"/>
      <name val="Calibri"/>
      <family val="2"/>
    </font>
    <font>
      <sz val="12"/>
      <color theme="0"/>
      <name val="Arial"/>
      <family val="2"/>
    </font>
    <font>
      <sz val="8"/>
      <color theme="1"/>
      <name val="Arial"/>
      <family val="2"/>
      <scheme val="minor"/>
    </font>
    <font>
      <u/>
      <sz val="12"/>
      <color theme="1"/>
      <name val="Arial"/>
      <family val="2"/>
    </font>
    <font>
      <u/>
      <sz val="11"/>
      <color theme="1"/>
      <name val="Arial"/>
      <family val="2"/>
      <scheme val="minor"/>
    </font>
    <font>
      <u/>
      <sz val="11"/>
      <color theme="10"/>
      <name val="Arial"/>
      <family val="2"/>
      <charset val="177"/>
      <scheme val="minor"/>
    </font>
    <font>
      <b/>
      <sz val="16"/>
      <name val="Arial"/>
      <family val="2"/>
    </font>
    <font>
      <u/>
      <sz val="11"/>
      <color theme="10"/>
      <name val="Arial"/>
      <family val="2"/>
      <charset val="177"/>
    </font>
    <font>
      <b/>
      <sz val="12"/>
      <color theme="1"/>
      <name val="Arial"/>
      <family val="2"/>
      <scheme val="minor"/>
    </font>
    <font>
      <b/>
      <sz val="11"/>
      <color theme="1"/>
      <name val="Arial"/>
      <family val="2"/>
      <scheme val="minor"/>
    </font>
    <font>
      <b/>
      <sz val="12"/>
      <color rgb="FF000000"/>
      <name val="Arial"/>
      <family val="2"/>
      <scheme val="minor"/>
    </font>
    <font>
      <b/>
      <sz val="12"/>
      <name val="Arial"/>
      <family val="2"/>
      <scheme val="minor"/>
    </font>
    <font>
      <sz val="10"/>
      <name val="Arial"/>
      <family val="2"/>
    </font>
    <font>
      <b/>
      <sz val="8"/>
      <name val="Arial"/>
      <family val="2"/>
      <scheme val="minor"/>
    </font>
    <font>
      <sz val="11"/>
      <color theme="0"/>
      <name val="Arial"/>
      <family val="2"/>
      <charset val="177"/>
      <scheme val="minor"/>
    </font>
    <font>
      <sz val="11"/>
      <color theme="1"/>
      <name val="Arial"/>
      <family val="2"/>
    </font>
    <font>
      <b/>
      <u/>
      <sz val="10"/>
      <color theme="1"/>
      <name val="Arial"/>
      <family val="2"/>
      <scheme val="minor"/>
    </font>
    <font>
      <sz val="10"/>
      <color theme="1"/>
      <name val="Arial"/>
      <family val="2"/>
      <scheme val="minor"/>
    </font>
    <font>
      <b/>
      <sz val="11"/>
      <name val="Arial"/>
      <family val="2"/>
    </font>
    <font>
      <sz val="11"/>
      <name val="Arial"/>
      <family val="2"/>
    </font>
    <font>
      <sz val="11"/>
      <name val="Arial"/>
      <family val="2"/>
      <charset val="177"/>
      <scheme val="minor"/>
    </font>
  </fonts>
  <fills count="28">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theme="4" tint="0.39997558519241921"/>
        <bgColor indexed="64"/>
      </patternFill>
    </fill>
    <fill>
      <patternFill patternType="solid">
        <fgColor rgb="FFFFFF66"/>
        <bgColor indexed="34"/>
      </patternFill>
    </fill>
    <fill>
      <patternFill patternType="solid">
        <fgColor rgb="FFFFFF66"/>
        <bgColor indexed="64"/>
      </patternFill>
    </fill>
    <fill>
      <patternFill patternType="solid">
        <fgColor theme="0"/>
        <bgColor indexed="64"/>
      </patternFill>
    </fill>
    <fill>
      <patternFill patternType="solid">
        <fgColor rgb="FFFFC00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9"/>
        <bgColor indexed="64"/>
      </patternFill>
    </fill>
    <fill>
      <patternFill patternType="solid">
        <fgColor rgb="FF66CCFF"/>
        <bgColor indexed="64"/>
      </patternFill>
    </fill>
    <fill>
      <patternFill patternType="solid">
        <fgColor rgb="FF00B050"/>
        <bgColor indexed="64"/>
      </patternFill>
    </fill>
    <fill>
      <patternFill patternType="solid">
        <fgColor theme="2" tint="-9.9978637043366805E-2"/>
        <bgColor indexed="64"/>
      </patternFill>
    </fill>
    <fill>
      <patternFill patternType="solid">
        <fgColor rgb="FFFFC000"/>
        <bgColor indexed="3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CCCCFF"/>
        <bgColor indexed="64"/>
      </patternFill>
    </fill>
    <fill>
      <patternFill patternType="solid">
        <fgColor theme="0" tint="-0.14999847407452621"/>
        <bgColor indexed="64"/>
      </patternFill>
    </fill>
  </fills>
  <borders count="80">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double">
        <color indexed="64"/>
      </left>
      <right style="double">
        <color indexed="64"/>
      </right>
      <top style="double">
        <color indexed="64"/>
      </top>
      <bottom style="double">
        <color indexed="64"/>
      </bottom>
      <diagonal/>
    </border>
    <border>
      <left/>
      <right/>
      <top/>
      <bottom style="double">
        <color indexed="64"/>
      </bottom>
      <diagonal/>
    </border>
    <border>
      <left style="medium">
        <color indexed="64"/>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right/>
      <top style="medium">
        <color auto="1"/>
      </top>
      <bottom/>
      <diagonal/>
    </border>
    <border>
      <left/>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auto="1"/>
      </left>
      <right style="thin">
        <color auto="1"/>
      </right>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bottom style="thin">
        <color auto="1"/>
      </bottom>
      <diagonal/>
    </border>
    <border>
      <left/>
      <right style="thin">
        <color auto="1"/>
      </right>
      <top/>
      <bottom style="medium">
        <color auto="1"/>
      </bottom>
      <diagonal/>
    </border>
    <border>
      <left style="thin">
        <color auto="1"/>
      </left>
      <right/>
      <top/>
      <bottom style="medium">
        <color auto="1"/>
      </bottom>
      <diagonal/>
    </border>
    <border>
      <left style="thin">
        <color auto="1"/>
      </left>
      <right/>
      <top/>
      <bottom/>
      <diagonal/>
    </border>
    <border>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style="medium">
        <color auto="1"/>
      </top>
      <bottom style="medium">
        <color auto="1"/>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style="thin">
        <color auto="1"/>
      </left>
      <right/>
      <top/>
      <bottom style="thin">
        <color auto="1"/>
      </bottom>
      <diagonal/>
    </border>
    <border>
      <left style="thin">
        <color indexed="64"/>
      </left>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s>
  <cellStyleXfs count="24">
    <xf numFmtId="166" fontId="0" fillId="0" borderId="0"/>
    <xf numFmtId="9" fontId="1" fillId="0" borderId="0" applyFont="0" applyFill="0" applyBorder="0" applyAlignment="0" applyProtection="0"/>
    <xf numFmtId="166" fontId="14" fillId="0" borderId="0" applyNumberFormat="0" applyFill="0" applyBorder="0" applyAlignment="0" applyProtection="0"/>
    <xf numFmtId="0" fontId="1" fillId="0" borderId="0"/>
    <xf numFmtId="0" fontId="1" fillId="0" borderId="0"/>
    <xf numFmtId="0" fontId="1" fillId="0" borderId="0"/>
    <xf numFmtId="0" fontId="16" fillId="0" borderId="0" applyNumberFormat="0" applyFill="0" applyBorder="0" applyAlignment="0" applyProtection="0">
      <alignment vertical="top"/>
      <protection locked="0"/>
    </xf>
    <xf numFmtId="166" fontId="1" fillId="0" borderId="0"/>
    <xf numFmtId="166" fontId="14" fillId="0" borderId="0" applyNumberFormat="0" applyFill="0" applyBorder="0" applyAlignment="0" applyProtection="0"/>
    <xf numFmtId="0" fontId="1" fillId="0" borderId="0"/>
    <xf numFmtId="166"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21" fillId="0" borderId="0"/>
    <xf numFmtId="9" fontId="1" fillId="0" borderId="0" applyFont="0" applyFill="0" applyBorder="0" applyAlignment="0" applyProtection="0"/>
    <xf numFmtId="0" fontId="1" fillId="0" borderId="0"/>
    <xf numFmtId="0" fontId="1" fillId="0" borderId="0"/>
  </cellStyleXfs>
  <cellXfs count="503">
    <xf numFmtId="166" fontId="0" fillId="0" borderId="0" xfId="0"/>
    <xf numFmtId="2" fontId="2" fillId="5" borderId="9" xfId="0" applyNumberFormat="1" applyFont="1" applyFill="1" applyBorder="1" applyAlignment="1" applyProtection="1">
      <alignment horizontal="center"/>
    </xf>
    <xf numFmtId="2" fontId="2" fillId="5" borderId="22" xfId="0" applyNumberFormat="1" applyFont="1" applyFill="1" applyBorder="1" applyAlignment="1" applyProtection="1">
      <alignment horizontal="center"/>
    </xf>
    <xf numFmtId="166" fontId="0" fillId="7" borderId="0" xfId="0" applyFill="1"/>
    <xf numFmtId="166" fontId="0" fillId="0" borderId="0" xfId="0" quotePrefix="1"/>
    <xf numFmtId="166" fontId="0" fillId="7" borderId="0" xfId="0" applyFill="1" applyAlignment="1"/>
    <xf numFmtId="166" fontId="6" fillId="7" borderId="0" xfId="0" applyFont="1" applyFill="1" applyAlignment="1">
      <alignment horizontal="right" vertical="center" readingOrder="2"/>
    </xf>
    <xf numFmtId="166" fontId="7" fillId="7" borderId="0" xfId="0" applyFont="1" applyFill="1" applyAlignment="1">
      <alignment horizontal="right" vertical="center" readingOrder="2"/>
    </xf>
    <xf numFmtId="166" fontId="9" fillId="7" borderId="0" xfId="0" applyFont="1" applyFill="1"/>
    <xf numFmtId="166" fontId="0" fillId="7" borderId="25" xfId="0" applyFill="1" applyBorder="1"/>
    <xf numFmtId="166" fontId="8" fillId="7" borderId="0" xfId="0" applyFont="1" applyFill="1" applyBorder="1" applyAlignment="1">
      <alignment vertical="center" readingOrder="2"/>
    </xf>
    <xf numFmtId="166" fontId="9" fillId="7" borderId="0" xfId="0" applyFont="1" applyFill="1" applyBorder="1"/>
    <xf numFmtId="166" fontId="6" fillId="7" borderId="0" xfId="0" applyFont="1" applyFill="1" applyAlignment="1">
      <alignment vertical="center" readingOrder="2"/>
    </xf>
    <xf numFmtId="166" fontId="7" fillId="7" borderId="0" xfId="0" applyFont="1" applyFill="1" applyAlignment="1">
      <alignment horizontal="center" vertical="center" readingOrder="2"/>
    </xf>
    <xf numFmtId="166" fontId="7" fillId="7" borderId="25" xfId="0" applyFont="1" applyFill="1" applyBorder="1" applyAlignment="1">
      <alignment horizontal="right" vertical="center" readingOrder="2"/>
    </xf>
    <xf numFmtId="166" fontId="6" fillId="7" borderId="0" xfId="0" applyFont="1" applyFill="1" applyBorder="1" applyAlignment="1">
      <alignment horizontal="right" vertical="center" wrapText="1" readingOrder="2"/>
    </xf>
    <xf numFmtId="164" fontId="6" fillId="7" borderId="0" xfId="0" quotePrefix="1" applyNumberFormat="1" applyFont="1" applyFill="1" applyBorder="1" applyAlignment="1">
      <alignment horizontal="center" vertical="center" wrapText="1" readingOrder="2"/>
    </xf>
    <xf numFmtId="1" fontId="6" fillId="7" borderId="0" xfId="0" applyNumberFormat="1" applyFont="1" applyFill="1" applyBorder="1" applyAlignment="1">
      <alignment horizontal="center" vertical="center" wrapText="1" readingOrder="2"/>
    </xf>
    <xf numFmtId="166" fontId="6" fillId="7" borderId="0" xfId="0" applyFont="1" applyFill="1" applyBorder="1" applyAlignment="1">
      <alignment horizontal="center" vertical="center" wrapText="1" readingOrder="2"/>
    </xf>
    <xf numFmtId="166" fontId="6" fillId="7" borderId="0" xfId="0" applyFont="1" applyFill="1" applyBorder="1" applyAlignment="1">
      <alignment horizontal="right" vertical="center" readingOrder="2"/>
    </xf>
    <xf numFmtId="165" fontId="8" fillId="7" borderId="0" xfId="1" applyNumberFormat="1" applyFont="1" applyFill="1" applyBorder="1" applyAlignment="1">
      <alignment horizontal="center" vertical="center" readingOrder="1"/>
    </xf>
    <xf numFmtId="164" fontId="10" fillId="7" borderId="0" xfId="0" quotePrefix="1" applyNumberFormat="1" applyFont="1" applyFill="1" applyBorder="1" applyAlignment="1">
      <alignment horizontal="center" vertical="center" wrapText="1" readingOrder="2"/>
    </xf>
    <xf numFmtId="166" fontId="9" fillId="7" borderId="0" xfId="0" applyFont="1" applyFill="1" applyBorder="1"/>
    <xf numFmtId="166" fontId="9" fillId="7" borderId="25" xfId="0" applyFont="1" applyFill="1" applyBorder="1"/>
    <xf numFmtId="166" fontId="0" fillId="0" borderId="0" xfId="0" applyAlignment="1">
      <alignment horizontal="center" vertical="center"/>
    </xf>
    <xf numFmtId="166" fontId="12" fillId="7" borderId="0" xfId="0" applyFont="1" applyFill="1" applyAlignment="1">
      <alignment horizontal="right" vertical="center" readingOrder="2"/>
    </xf>
    <xf numFmtId="166" fontId="13" fillId="7" borderId="0" xfId="0" applyFont="1" applyFill="1"/>
    <xf numFmtId="166" fontId="0" fillId="7" borderId="0" xfId="0" applyFill="1" applyAlignment="1">
      <alignment horizontal="center" vertical="center" wrapText="1"/>
    </xf>
    <xf numFmtId="0" fontId="0" fillId="0" borderId="0" xfId="0" applyNumberFormat="1"/>
    <xf numFmtId="166" fontId="0" fillId="0" borderId="0" xfId="0" applyBorder="1"/>
    <xf numFmtId="0" fontId="7" fillId="7" borderId="0" xfId="0" applyNumberFormat="1" applyFont="1" applyFill="1" applyAlignment="1">
      <alignment horizontal="right" vertical="center" readingOrder="2"/>
    </xf>
    <xf numFmtId="0" fontId="0" fillId="7" borderId="0" xfId="0" applyNumberFormat="1" applyFill="1"/>
    <xf numFmtId="0" fontId="0" fillId="0" borderId="0" xfId="3" applyFont="1"/>
    <xf numFmtId="166" fontId="6" fillId="7" borderId="0" xfId="0" applyFont="1" applyFill="1" applyAlignment="1">
      <alignment horizontal="right" vertical="center" wrapText="1" readingOrder="2"/>
    </xf>
    <xf numFmtId="166" fontId="14" fillId="7" borderId="0" xfId="2" applyFill="1" applyAlignment="1">
      <alignment wrapText="1"/>
    </xf>
    <xf numFmtId="166" fontId="0" fillId="7" borderId="0" xfId="0" applyFill="1" applyAlignment="1">
      <alignment wrapText="1"/>
    </xf>
    <xf numFmtId="0" fontId="1" fillId="0" borderId="0" xfId="11"/>
    <xf numFmtId="166" fontId="1" fillId="0" borderId="0" xfId="7" applyAlignment="1">
      <alignment horizontal="center" vertical="center"/>
    </xf>
    <xf numFmtId="2" fontId="2" fillId="3" borderId="21" xfId="7" applyNumberFormat="1" applyFont="1" applyFill="1" applyBorder="1" applyAlignment="1">
      <alignment horizontal="center" vertical="center"/>
    </xf>
    <xf numFmtId="2" fontId="2" fillId="3" borderId="14" xfId="7" applyNumberFormat="1" applyFont="1" applyFill="1" applyBorder="1" applyAlignment="1">
      <alignment horizontal="center" vertical="center" wrapText="1"/>
    </xf>
    <xf numFmtId="2" fontId="2" fillId="3" borderId="30" xfId="7" applyNumberFormat="1" applyFont="1" applyFill="1" applyBorder="1" applyAlignment="1">
      <alignment horizontal="center" vertical="center"/>
    </xf>
    <xf numFmtId="2" fontId="2" fillId="3" borderId="20" xfId="7" applyNumberFormat="1" applyFont="1" applyFill="1" applyBorder="1" applyAlignment="1">
      <alignment horizontal="center" vertical="center"/>
    </xf>
    <xf numFmtId="2" fontId="2" fillId="4" borderId="6" xfId="7" applyNumberFormat="1" applyFont="1" applyFill="1" applyBorder="1" applyAlignment="1">
      <alignment horizontal="center" vertical="center" wrapText="1"/>
    </xf>
    <xf numFmtId="2" fontId="2" fillId="4" borderId="8" xfId="7" applyNumberFormat="1" applyFont="1" applyFill="1" applyBorder="1" applyAlignment="1">
      <alignment horizontal="center" vertical="center" wrapText="1"/>
    </xf>
    <xf numFmtId="2" fontId="2" fillId="4" borderId="6" xfId="7" applyNumberFormat="1" applyFont="1" applyFill="1" applyBorder="1" applyAlignment="1" applyProtection="1">
      <alignment horizontal="center" vertical="center" wrapText="1"/>
    </xf>
    <xf numFmtId="2" fontId="2" fillId="3" borderId="5" xfId="7" applyNumberFormat="1" applyFont="1" applyFill="1" applyBorder="1" applyAlignment="1">
      <alignment horizontal="center" vertical="center" wrapText="1"/>
    </xf>
    <xf numFmtId="0" fontId="2" fillId="3" borderId="3" xfId="7" applyNumberFormat="1" applyFont="1" applyFill="1" applyBorder="1" applyAlignment="1">
      <alignment horizontal="center" vertical="center"/>
    </xf>
    <xf numFmtId="2" fontId="2" fillId="5" borderId="33" xfId="0" applyNumberFormat="1" applyFont="1" applyFill="1" applyBorder="1" applyAlignment="1" applyProtection="1">
      <alignment horizontal="center"/>
    </xf>
    <xf numFmtId="3" fontId="2" fillId="5" borderId="10" xfId="0" applyNumberFormat="1" applyFont="1" applyFill="1" applyBorder="1" applyAlignment="1">
      <alignment horizontal="center"/>
    </xf>
    <xf numFmtId="2" fontId="0" fillId="0" borderId="0" xfId="0" applyNumberFormat="1"/>
    <xf numFmtId="166" fontId="0" fillId="0" borderId="0" xfId="0" applyAlignment="1"/>
    <xf numFmtId="166" fontId="2" fillId="3" borderId="3" xfId="7" applyNumberFormat="1" applyFont="1" applyFill="1" applyBorder="1" applyAlignment="1">
      <alignment horizontal="center" vertical="center"/>
    </xf>
    <xf numFmtId="166" fontId="2" fillId="4" borderId="43" xfId="7" applyNumberFormat="1" applyFont="1" applyFill="1" applyBorder="1" applyAlignment="1">
      <alignment horizontal="center" vertical="center" wrapText="1"/>
    </xf>
    <xf numFmtId="166" fontId="2" fillId="4" borderId="38" xfId="7" applyNumberFormat="1" applyFont="1" applyFill="1" applyBorder="1" applyAlignment="1">
      <alignment horizontal="center" vertical="center" wrapText="1"/>
    </xf>
    <xf numFmtId="166" fontId="2" fillId="4" borderId="18" xfId="7" applyNumberFormat="1" applyFont="1" applyFill="1" applyBorder="1" applyAlignment="1">
      <alignment horizontal="center" vertical="center" wrapText="1"/>
    </xf>
    <xf numFmtId="166" fontId="2" fillId="3" borderId="2" xfId="7" applyNumberFormat="1" applyFont="1" applyFill="1" applyBorder="1" applyAlignment="1">
      <alignment horizontal="center" vertical="center" wrapText="1"/>
    </xf>
    <xf numFmtId="166" fontId="2" fillId="3" borderId="5" xfId="7" applyNumberFormat="1" applyFont="1" applyFill="1" applyBorder="1" applyAlignment="1">
      <alignment horizontal="center" vertical="center" wrapText="1"/>
    </xf>
    <xf numFmtId="166" fontId="2" fillId="3" borderId="18" xfId="7" applyNumberFormat="1" applyFont="1" applyFill="1" applyBorder="1" applyAlignment="1">
      <alignment horizontal="center" vertical="center" wrapText="1"/>
    </xf>
    <xf numFmtId="166" fontId="2" fillId="3" borderId="19" xfId="7" applyNumberFormat="1" applyFont="1" applyFill="1" applyBorder="1" applyAlignment="1">
      <alignment horizontal="center" vertical="center" wrapText="1"/>
    </xf>
    <xf numFmtId="166" fontId="2" fillId="4" borderId="6" xfId="7" applyNumberFormat="1" applyFont="1" applyFill="1" applyBorder="1" applyAlignment="1">
      <alignment horizontal="center" vertical="center" wrapText="1"/>
    </xf>
    <xf numFmtId="2" fontId="2" fillId="3" borderId="43" xfId="7" applyNumberFormat="1" applyFont="1" applyFill="1" applyBorder="1" applyAlignment="1">
      <alignment horizontal="center" vertical="center" wrapText="1"/>
    </xf>
    <xf numFmtId="2" fontId="2" fillId="3" borderId="48" xfId="7" applyNumberFormat="1" applyFont="1" applyFill="1" applyBorder="1" applyAlignment="1">
      <alignment horizontal="center" vertical="center" wrapText="1"/>
    </xf>
    <xf numFmtId="166" fontId="2" fillId="3" borderId="48" xfId="7" applyNumberFormat="1" applyFont="1" applyFill="1" applyBorder="1" applyAlignment="1">
      <alignment horizontal="center" vertical="center" wrapText="1"/>
    </xf>
    <xf numFmtId="2" fontId="2" fillId="3" borderId="49" xfId="7" applyNumberFormat="1" applyFont="1" applyFill="1" applyBorder="1" applyAlignment="1">
      <alignment horizontal="center" vertical="center" wrapText="1"/>
    </xf>
    <xf numFmtId="2" fontId="2" fillId="3" borderId="52" xfId="7" applyNumberFormat="1" applyFont="1" applyFill="1" applyBorder="1" applyAlignment="1">
      <alignment horizontal="center" vertical="center" wrapText="1"/>
    </xf>
    <xf numFmtId="2" fontId="2" fillId="3" borderId="48" xfId="7" applyNumberFormat="1" applyFont="1" applyFill="1" applyBorder="1" applyAlignment="1">
      <alignment horizontal="center" vertical="center"/>
    </xf>
    <xf numFmtId="2" fontId="2" fillId="4" borderId="0" xfId="7" applyNumberFormat="1" applyFont="1" applyFill="1" applyBorder="1" applyAlignment="1">
      <alignment horizontal="center" vertical="center" wrapText="1"/>
    </xf>
    <xf numFmtId="2" fontId="2" fillId="3" borderId="54" xfId="7" applyNumberFormat="1" applyFont="1" applyFill="1" applyBorder="1" applyAlignment="1">
      <alignment horizontal="center" vertical="center" wrapText="1"/>
    </xf>
    <xf numFmtId="2" fontId="2" fillId="3" borderId="55" xfId="7" applyNumberFormat="1" applyFont="1" applyFill="1" applyBorder="1" applyAlignment="1">
      <alignment horizontal="center" vertical="center" wrapText="1"/>
    </xf>
    <xf numFmtId="2" fontId="2" fillId="4" borderId="53" xfId="7" applyNumberFormat="1" applyFont="1" applyFill="1" applyBorder="1" applyAlignment="1" applyProtection="1">
      <alignment horizontal="center" vertical="center" wrapText="1"/>
    </xf>
    <xf numFmtId="2" fontId="2" fillId="5" borderId="16" xfId="0" applyNumberFormat="1" applyFont="1" applyFill="1" applyBorder="1" applyAlignment="1">
      <alignment horizontal="center"/>
    </xf>
    <xf numFmtId="2" fontId="2" fillId="6" borderId="16" xfId="0" applyNumberFormat="1" applyFont="1" applyFill="1" applyBorder="1" applyAlignment="1">
      <alignment horizontal="center"/>
    </xf>
    <xf numFmtId="2" fontId="2" fillId="6" borderId="36" xfId="0" applyNumberFormat="1" applyFont="1" applyFill="1" applyBorder="1" applyAlignment="1">
      <alignment horizontal="center"/>
    </xf>
    <xf numFmtId="2" fontId="0" fillId="0" borderId="12" xfId="0" applyNumberFormat="1" applyBorder="1" applyAlignment="1">
      <alignment horizontal="center" vertical="center"/>
    </xf>
    <xf numFmtId="166" fontId="0" fillId="0" borderId="0" xfId="0" applyFill="1" applyAlignment="1">
      <alignment horizontal="center" vertical="center"/>
    </xf>
    <xf numFmtId="166" fontId="7" fillId="7" borderId="0" xfId="0" applyFont="1" applyFill="1" applyAlignment="1">
      <alignment vertical="center" readingOrder="2"/>
    </xf>
    <xf numFmtId="2" fontId="2" fillId="3" borderId="0" xfId="7" applyNumberFormat="1" applyFont="1" applyFill="1" applyBorder="1" applyAlignment="1">
      <alignment horizontal="center" vertical="center"/>
    </xf>
    <xf numFmtId="166" fontId="2" fillId="4" borderId="4" xfId="7" applyNumberFormat="1" applyFont="1" applyFill="1" applyBorder="1" applyAlignment="1">
      <alignment horizontal="center" vertical="center" wrapText="1"/>
    </xf>
    <xf numFmtId="2" fontId="2" fillId="3" borderId="0" xfId="7" applyNumberFormat="1" applyFont="1" applyFill="1" applyBorder="1" applyAlignment="1">
      <alignment horizontal="center" vertical="center" wrapText="1"/>
    </xf>
    <xf numFmtId="2" fontId="2" fillId="3" borderId="56" xfId="7" applyNumberFormat="1" applyFont="1" applyFill="1" applyBorder="1" applyAlignment="1">
      <alignment horizontal="center" vertical="center" wrapText="1"/>
    </xf>
    <xf numFmtId="2" fontId="2" fillId="3" borderId="37" xfId="7" applyNumberFormat="1" applyFont="1" applyFill="1" applyBorder="1" applyAlignment="1">
      <alignment horizontal="center" vertical="center" wrapText="1"/>
    </xf>
    <xf numFmtId="2" fontId="2" fillId="4" borderId="32" xfId="7" applyNumberFormat="1" applyFont="1" applyFill="1" applyBorder="1" applyAlignment="1">
      <alignment horizontal="center" vertical="center" wrapText="1"/>
    </xf>
    <xf numFmtId="166" fontId="2" fillId="4" borderId="0" xfId="7" applyNumberFormat="1" applyFont="1" applyFill="1" applyBorder="1" applyAlignment="1">
      <alignment horizontal="center" vertical="center" wrapText="1"/>
    </xf>
    <xf numFmtId="166" fontId="2" fillId="3" borderId="4" xfId="7" applyNumberFormat="1" applyFont="1" applyFill="1" applyBorder="1" applyAlignment="1">
      <alignment horizontal="center" vertical="center" wrapText="1"/>
    </xf>
    <xf numFmtId="166" fontId="2" fillId="3" borderId="7" xfId="7" applyNumberFormat="1" applyFont="1" applyFill="1" applyBorder="1" applyAlignment="1">
      <alignment horizontal="center" vertical="center" wrapText="1"/>
    </xf>
    <xf numFmtId="166" fontId="2" fillId="3" borderId="0" xfId="7" applyNumberFormat="1" applyFont="1" applyFill="1" applyBorder="1" applyAlignment="1">
      <alignment horizontal="center" vertical="center"/>
    </xf>
    <xf numFmtId="166" fontId="2" fillId="3" borderId="43" xfId="7" applyNumberFormat="1" applyFont="1" applyFill="1" applyBorder="1" applyAlignment="1">
      <alignment horizontal="center" vertical="center" wrapText="1"/>
    </xf>
    <xf numFmtId="166" fontId="2" fillId="3" borderId="49" xfId="7" applyNumberFormat="1" applyFont="1" applyFill="1" applyBorder="1" applyAlignment="1">
      <alignment horizontal="center" vertical="center" wrapText="1"/>
    </xf>
    <xf numFmtId="0" fontId="2" fillId="3" borderId="0" xfId="7" applyNumberFormat="1" applyFont="1" applyFill="1" applyBorder="1" applyAlignment="1">
      <alignment horizontal="center" vertical="center"/>
    </xf>
    <xf numFmtId="2" fontId="2" fillId="3" borderId="57" xfId="7" applyNumberFormat="1" applyFont="1" applyFill="1" applyBorder="1" applyAlignment="1">
      <alignment horizontal="center" vertical="center"/>
    </xf>
    <xf numFmtId="2" fontId="2" fillId="3" borderId="55" xfId="7" applyNumberFormat="1" applyFont="1" applyFill="1" applyBorder="1" applyAlignment="1">
      <alignment horizontal="center" vertical="center"/>
    </xf>
    <xf numFmtId="2" fontId="2" fillId="3" borderId="58" xfId="7" applyNumberFormat="1" applyFont="1" applyFill="1" applyBorder="1" applyAlignment="1">
      <alignment horizontal="center" vertical="center" wrapText="1"/>
    </xf>
    <xf numFmtId="1" fontId="2" fillId="3" borderId="43" xfId="7" applyNumberFormat="1" applyFont="1" applyFill="1" applyBorder="1" applyAlignment="1">
      <alignment horizontal="center" vertical="center" wrapText="1"/>
    </xf>
    <xf numFmtId="1" fontId="2" fillId="3" borderId="48" xfId="7" applyNumberFormat="1" applyFont="1" applyFill="1" applyBorder="1" applyAlignment="1">
      <alignment horizontal="center" vertical="center" wrapText="1"/>
    </xf>
    <xf numFmtId="166" fontId="2" fillId="3" borderId="1" xfId="7" applyNumberFormat="1" applyFont="1" applyFill="1" applyBorder="1" applyAlignment="1">
      <alignment horizontal="center" vertical="center"/>
    </xf>
    <xf numFmtId="166" fontId="2" fillId="3" borderId="5" xfId="7" applyNumberFormat="1" applyFont="1" applyFill="1" applyBorder="1" applyAlignment="1">
      <alignment horizontal="center" vertical="center"/>
    </xf>
    <xf numFmtId="166" fontId="2" fillId="4" borderId="5" xfId="7" applyNumberFormat="1" applyFont="1" applyFill="1" applyBorder="1" applyAlignment="1">
      <alignment horizontal="center" vertical="center" wrapText="1"/>
    </xf>
    <xf numFmtId="2" fontId="2" fillId="3" borderId="1" xfId="7" applyNumberFormat="1" applyFont="1" applyFill="1" applyBorder="1" applyAlignment="1">
      <alignment horizontal="center" vertical="center"/>
    </xf>
    <xf numFmtId="0" fontId="1" fillId="8" borderId="15" xfId="15" applyFill="1" applyBorder="1"/>
    <xf numFmtId="0" fontId="1" fillId="10" borderId="15" xfId="15" applyFill="1" applyBorder="1"/>
    <xf numFmtId="9" fontId="0" fillId="8" borderId="15" xfId="1" applyFont="1" applyFill="1" applyBorder="1"/>
    <xf numFmtId="0" fontId="1" fillId="8" borderId="12" xfId="15" applyFill="1" applyBorder="1"/>
    <xf numFmtId="0" fontId="1" fillId="8" borderId="16" xfId="15" applyFill="1" applyBorder="1"/>
    <xf numFmtId="0" fontId="1" fillId="0" borderId="0" xfId="15" applyFill="1" applyBorder="1"/>
    <xf numFmtId="0" fontId="1" fillId="10" borderId="62" xfId="15" applyFill="1" applyBorder="1"/>
    <xf numFmtId="0" fontId="1" fillId="8" borderId="15" xfId="16" applyFill="1" applyBorder="1"/>
    <xf numFmtId="0" fontId="1" fillId="10" borderId="15" xfId="16" applyFill="1" applyBorder="1"/>
    <xf numFmtId="9" fontId="0" fillId="8" borderId="15" xfId="1" applyFont="1" applyFill="1" applyBorder="1"/>
    <xf numFmtId="0" fontId="1" fillId="8" borderId="12" xfId="16" applyFill="1" applyBorder="1"/>
    <xf numFmtId="0" fontId="1" fillId="8" borderId="16" xfId="16" applyFill="1" applyBorder="1"/>
    <xf numFmtId="0" fontId="1" fillId="0" borderId="0" xfId="16" applyFill="1" applyBorder="1"/>
    <xf numFmtId="0" fontId="1" fillId="10" borderId="62" xfId="16" applyFill="1" applyBorder="1"/>
    <xf numFmtId="0" fontId="1" fillId="8" borderId="15" xfId="17" applyFill="1" applyBorder="1"/>
    <xf numFmtId="0" fontId="1" fillId="10" borderId="15" xfId="17" applyFill="1" applyBorder="1"/>
    <xf numFmtId="9" fontId="0" fillId="8" borderId="15" xfId="1" applyFont="1" applyFill="1" applyBorder="1"/>
    <xf numFmtId="0" fontId="1" fillId="8" borderId="12" xfId="17" applyFill="1" applyBorder="1"/>
    <xf numFmtId="0" fontId="1" fillId="8" borderId="16" xfId="17" applyFill="1" applyBorder="1"/>
    <xf numFmtId="0" fontId="1" fillId="0" borderId="0" xfId="17" applyFill="1" applyBorder="1"/>
    <xf numFmtId="0" fontId="1" fillId="10" borderId="62" xfId="17" applyFill="1" applyBorder="1"/>
    <xf numFmtId="0" fontId="1" fillId="8" borderId="15" xfId="18" applyFill="1" applyBorder="1"/>
    <xf numFmtId="0" fontId="1" fillId="10" borderId="15" xfId="18" applyFill="1" applyBorder="1"/>
    <xf numFmtId="9" fontId="0" fillId="8" borderId="15" xfId="1" applyFont="1" applyFill="1" applyBorder="1"/>
    <xf numFmtId="0" fontId="1" fillId="8" borderId="12" xfId="18" applyFill="1" applyBorder="1"/>
    <xf numFmtId="0" fontId="1" fillId="8" borderId="16" xfId="18" applyFill="1" applyBorder="1"/>
    <xf numFmtId="0" fontId="1" fillId="0" borderId="0" xfId="18" applyFill="1" applyBorder="1"/>
    <xf numFmtId="0" fontId="1" fillId="10" borderId="62" xfId="18" applyFill="1" applyBorder="1"/>
    <xf numFmtId="0" fontId="1" fillId="8" borderId="15" xfId="19" applyFill="1" applyBorder="1"/>
    <xf numFmtId="0" fontId="1" fillId="10" borderId="15" xfId="19" applyFill="1" applyBorder="1"/>
    <xf numFmtId="9" fontId="0" fillId="8" borderId="15" xfId="1" applyFont="1" applyFill="1" applyBorder="1"/>
    <xf numFmtId="0" fontId="1" fillId="8" borderId="12" xfId="19" applyFill="1" applyBorder="1"/>
    <xf numFmtId="0" fontId="1" fillId="8" borderId="16" xfId="19" applyFill="1" applyBorder="1"/>
    <xf numFmtId="0" fontId="1" fillId="0" borderId="0" xfId="19" applyFill="1" applyBorder="1"/>
    <xf numFmtId="0" fontId="1" fillId="10" borderId="62" xfId="19" applyFill="1" applyBorder="1"/>
    <xf numFmtId="0" fontId="1" fillId="8" borderId="15" xfId="19" applyFill="1" applyBorder="1" applyAlignment="1">
      <alignment horizontal="center"/>
    </xf>
    <xf numFmtId="0" fontId="1" fillId="8" borderId="15" xfId="22" applyFill="1" applyBorder="1"/>
    <xf numFmtId="0" fontId="1" fillId="10" borderId="15" xfId="22" applyFill="1" applyBorder="1"/>
    <xf numFmtId="9" fontId="0" fillId="8" borderId="15" xfId="1" applyFont="1" applyFill="1" applyBorder="1"/>
    <xf numFmtId="0" fontId="1" fillId="8" borderId="12" xfId="22" applyFill="1" applyBorder="1"/>
    <xf numFmtId="0" fontId="1" fillId="8" borderId="16" xfId="22" applyFill="1" applyBorder="1"/>
    <xf numFmtId="0" fontId="1" fillId="0" borderId="0" xfId="22" applyFill="1" applyBorder="1"/>
    <xf numFmtId="0" fontId="1" fillId="10" borderId="62" xfId="22" applyFill="1" applyBorder="1"/>
    <xf numFmtId="0" fontId="1" fillId="8" borderId="15" xfId="22" applyFill="1" applyBorder="1" applyAlignment="1">
      <alignment horizontal="center"/>
    </xf>
    <xf numFmtId="0" fontId="1" fillId="0" borderId="0" xfId="23" applyAlignment="1">
      <alignment horizontal="center" vertical="center" wrapText="1"/>
    </xf>
    <xf numFmtId="0" fontId="17" fillId="12" borderId="2" xfId="23" applyFont="1" applyFill="1" applyBorder="1" applyAlignment="1">
      <alignment horizontal="center" vertical="center" wrapText="1"/>
    </xf>
    <xf numFmtId="0" fontId="17" fillId="12" borderId="5" xfId="23" applyFont="1" applyFill="1" applyBorder="1" applyAlignment="1">
      <alignment horizontal="center" vertical="center" wrapText="1"/>
    </xf>
    <xf numFmtId="0" fontId="17" fillId="4" borderId="52" xfId="23" applyFont="1" applyFill="1" applyBorder="1" applyAlignment="1">
      <alignment horizontal="center" vertical="center" wrapText="1"/>
    </xf>
    <xf numFmtId="0" fontId="17" fillId="4" borderId="48" xfId="23" applyFont="1" applyFill="1" applyBorder="1" applyAlignment="1">
      <alignment horizontal="center" vertical="center" wrapText="1"/>
    </xf>
    <xf numFmtId="0" fontId="17" fillId="4" borderId="4" xfId="23" applyFont="1" applyFill="1" applyBorder="1" applyAlignment="1">
      <alignment horizontal="center" vertical="center" wrapText="1"/>
    </xf>
    <xf numFmtId="0" fontId="17" fillId="4" borderId="38" xfId="23" applyFont="1" applyFill="1" applyBorder="1" applyAlignment="1">
      <alignment horizontal="center" vertical="center" wrapText="1"/>
    </xf>
    <xf numFmtId="0" fontId="17" fillId="4" borderId="1" xfId="23" applyFont="1" applyFill="1" applyBorder="1" applyAlignment="1">
      <alignment horizontal="center" vertical="center" wrapText="1"/>
    </xf>
    <xf numFmtId="0" fontId="17" fillId="4" borderId="0" xfId="23" applyFont="1" applyFill="1" applyBorder="1" applyAlignment="1">
      <alignment horizontal="center" vertical="center" wrapText="1"/>
    </xf>
    <xf numFmtId="2" fontId="20" fillId="3" borderId="2" xfId="23" applyNumberFormat="1" applyFont="1" applyFill="1" applyBorder="1" applyAlignment="1">
      <alignment horizontal="center" vertical="center" wrapText="1"/>
    </xf>
    <xf numFmtId="2" fontId="20" fillId="3" borderId="5" xfId="23" applyNumberFormat="1" applyFont="1" applyFill="1" applyBorder="1" applyAlignment="1">
      <alignment horizontal="center" vertical="center" wrapText="1"/>
    </xf>
    <xf numFmtId="0" fontId="20" fillId="4" borderId="5" xfId="23" applyFont="1" applyFill="1" applyBorder="1" applyAlignment="1">
      <alignment horizontal="center" vertical="center" wrapText="1"/>
    </xf>
    <xf numFmtId="0" fontId="20" fillId="4" borderId="1" xfId="23" applyFont="1" applyFill="1" applyBorder="1" applyAlignment="1">
      <alignment horizontal="center" vertical="center" wrapText="1"/>
    </xf>
    <xf numFmtId="0" fontId="20" fillId="4" borderId="4" xfId="23" applyFont="1" applyFill="1" applyBorder="1" applyAlignment="1">
      <alignment horizontal="center" vertical="center" wrapText="1"/>
    </xf>
    <xf numFmtId="0" fontId="17" fillId="0" borderId="0" xfId="23" applyFont="1" applyAlignment="1">
      <alignment horizontal="center" vertical="center" wrapText="1"/>
    </xf>
    <xf numFmtId="0" fontId="17" fillId="20" borderId="32" xfId="23" applyFont="1" applyFill="1" applyBorder="1" applyAlignment="1">
      <alignment horizontal="center" vertical="center" wrapText="1"/>
    </xf>
    <xf numFmtId="0" fontId="17" fillId="20" borderId="0" xfId="23" applyFont="1" applyFill="1" applyBorder="1" applyAlignment="1">
      <alignment horizontal="center" vertical="center" wrapText="1"/>
    </xf>
    <xf numFmtId="0" fontId="17" fillId="20" borderId="37" xfId="23" applyFont="1" applyFill="1" applyBorder="1" applyAlignment="1">
      <alignment horizontal="center" vertical="center" wrapText="1"/>
    </xf>
    <xf numFmtId="0" fontId="17" fillId="4" borderId="7" xfId="23" applyFont="1" applyFill="1" applyBorder="1" applyAlignment="1">
      <alignment horizontal="center" vertical="center" wrapText="1"/>
    </xf>
    <xf numFmtId="0" fontId="17" fillId="4" borderId="6" xfId="23" applyFont="1" applyFill="1" applyBorder="1" applyAlignment="1">
      <alignment horizontal="center" vertical="center" wrapText="1"/>
    </xf>
    <xf numFmtId="0" fontId="20" fillId="4" borderId="18" xfId="23" applyFont="1" applyFill="1" applyBorder="1" applyAlignment="1">
      <alignment horizontal="center" vertical="center" wrapText="1"/>
    </xf>
    <xf numFmtId="0" fontId="20" fillId="4" borderId="68" xfId="23" applyFont="1" applyFill="1" applyBorder="1" applyAlignment="1">
      <alignment horizontal="center" vertical="center" wrapText="1"/>
    </xf>
    <xf numFmtId="0" fontId="20" fillId="4" borderId="19" xfId="23" applyFont="1" applyFill="1" applyBorder="1" applyAlignment="1">
      <alignment horizontal="center" vertical="center" wrapText="1"/>
    </xf>
    <xf numFmtId="0" fontId="20" fillId="4" borderId="60" xfId="23" applyFont="1" applyFill="1" applyBorder="1" applyAlignment="1">
      <alignment horizontal="center" vertical="center" wrapText="1"/>
    </xf>
    <xf numFmtId="0" fontId="20" fillId="4" borderId="61" xfId="23" applyFont="1" applyFill="1" applyBorder="1" applyAlignment="1">
      <alignment horizontal="center" vertical="center" wrapText="1"/>
    </xf>
    <xf numFmtId="0" fontId="17" fillId="20" borderId="18" xfId="23" applyFont="1" applyFill="1" applyBorder="1" applyAlignment="1">
      <alignment horizontal="center" vertical="center" wrapText="1"/>
    </xf>
    <xf numFmtId="0" fontId="17" fillId="20" borderId="19" xfId="23" applyFont="1" applyFill="1" applyBorder="1" applyAlignment="1">
      <alignment horizontal="center" vertical="center" wrapText="1"/>
    </xf>
    <xf numFmtId="0" fontId="17" fillId="12" borderId="1" xfId="23" applyFont="1" applyFill="1" applyBorder="1" applyAlignment="1">
      <alignment horizontal="center" vertical="center" wrapText="1"/>
    </xf>
    <xf numFmtId="0" fontId="17" fillId="0" borderId="18" xfId="23" applyFont="1" applyBorder="1" applyAlignment="1">
      <alignment horizontal="center" vertical="center" wrapText="1"/>
    </xf>
    <xf numFmtId="0" fontId="17" fillId="0" borderId="68" xfId="23" applyFont="1" applyBorder="1" applyAlignment="1">
      <alignment horizontal="center" vertical="center" wrapText="1"/>
    </xf>
    <xf numFmtId="0" fontId="17" fillId="0" borderId="61" xfId="23" applyFont="1" applyBorder="1" applyAlignment="1">
      <alignment horizontal="center" vertical="center" wrapText="1"/>
    </xf>
    <xf numFmtId="0" fontId="17" fillId="0" borderId="19" xfId="23" applyFont="1" applyBorder="1" applyAlignment="1">
      <alignment horizontal="center" vertical="center" wrapText="1"/>
    </xf>
    <xf numFmtId="0" fontId="17" fillId="0" borderId="2" xfId="23" applyFont="1" applyBorder="1" applyAlignment="1">
      <alignment horizontal="center" vertical="center" wrapText="1"/>
    </xf>
    <xf numFmtId="0" fontId="17" fillId="7" borderId="60" xfId="23" applyFont="1" applyFill="1" applyBorder="1" applyAlignment="1">
      <alignment horizontal="center" vertical="center" wrapText="1"/>
    </xf>
    <xf numFmtId="0" fontId="17" fillId="7" borderId="68" xfId="23" applyFont="1" applyFill="1" applyBorder="1" applyAlignment="1">
      <alignment horizontal="center" vertical="center" wrapText="1"/>
    </xf>
    <xf numFmtId="0" fontId="17" fillId="7" borderId="19" xfId="23" applyFont="1" applyFill="1" applyBorder="1" applyAlignment="1">
      <alignment horizontal="center" vertical="center" wrapText="1"/>
    </xf>
    <xf numFmtId="0" fontId="17" fillId="7" borderId="18" xfId="23" applyFont="1" applyFill="1" applyBorder="1" applyAlignment="1">
      <alignment horizontal="center" vertical="center" wrapText="1"/>
    </xf>
    <xf numFmtId="0" fontId="17" fillId="0" borderId="3" xfId="23" applyFont="1" applyBorder="1" applyAlignment="1">
      <alignment horizontal="center" vertical="center" wrapText="1"/>
    </xf>
    <xf numFmtId="0" fontId="17" fillId="20" borderId="3" xfId="23" applyFont="1" applyFill="1" applyBorder="1" applyAlignment="1">
      <alignment horizontal="center" vertical="center" wrapText="1"/>
    </xf>
    <xf numFmtId="0" fontId="20" fillId="4" borderId="3" xfId="23" applyFont="1" applyFill="1" applyBorder="1" applyAlignment="1">
      <alignment horizontal="center" vertical="center" wrapText="1"/>
    </xf>
    <xf numFmtId="0" fontId="1" fillId="0" borderId="0" xfId="23" applyFill="1" applyBorder="1" applyAlignment="1">
      <alignment horizontal="center" vertical="center" wrapText="1"/>
    </xf>
    <xf numFmtId="0" fontId="17" fillId="0" borderId="0" xfId="23" applyFont="1" applyFill="1" applyBorder="1" applyAlignment="1">
      <alignment horizontal="center" vertical="center" wrapText="1"/>
    </xf>
    <xf numFmtId="2" fontId="0" fillId="0" borderId="16" xfId="0" applyNumberFormat="1" applyBorder="1" applyAlignment="1">
      <alignment horizontal="center" vertical="center"/>
    </xf>
    <xf numFmtId="2" fontId="2" fillId="5" borderId="15" xfId="0" applyNumberFormat="1" applyFont="1" applyFill="1" applyBorder="1" applyAlignment="1">
      <alignment horizontal="center"/>
    </xf>
    <xf numFmtId="2" fontId="2" fillId="6" borderId="15" xfId="0" applyNumberFormat="1" applyFont="1" applyFill="1" applyBorder="1" applyAlignment="1">
      <alignment horizontal="center"/>
    </xf>
    <xf numFmtId="2" fontId="2" fillId="4" borderId="50" xfId="7" applyNumberFormat="1" applyFont="1" applyFill="1" applyBorder="1" applyAlignment="1">
      <alignment horizontal="center" vertical="center" wrapText="1"/>
    </xf>
    <xf numFmtId="2" fontId="2" fillId="5" borderId="17" xfId="0" applyNumberFormat="1" applyFont="1" applyFill="1" applyBorder="1" applyAlignment="1">
      <alignment horizontal="center"/>
    </xf>
    <xf numFmtId="2" fontId="2" fillId="6" borderId="17" xfId="0" applyNumberFormat="1" applyFont="1" applyFill="1" applyBorder="1" applyAlignment="1">
      <alignment horizontal="center"/>
    </xf>
    <xf numFmtId="2" fontId="2" fillId="6" borderId="51" xfId="0" applyNumberFormat="1" applyFont="1" applyFill="1" applyBorder="1" applyAlignment="1">
      <alignment horizontal="center"/>
    </xf>
    <xf numFmtId="2" fontId="2" fillId="6" borderId="45" xfId="0" applyNumberFormat="1" applyFont="1" applyFill="1" applyBorder="1" applyAlignment="1">
      <alignment horizontal="center"/>
    </xf>
    <xf numFmtId="166" fontId="2" fillId="4" borderId="62" xfId="7" applyNumberFormat="1" applyFont="1" applyFill="1" applyBorder="1" applyAlignment="1">
      <alignment horizontal="center" vertical="center" wrapText="1"/>
    </xf>
    <xf numFmtId="2" fontId="2" fillId="3" borderId="62" xfId="7" applyNumberFormat="1" applyFont="1" applyFill="1" applyBorder="1" applyAlignment="1">
      <alignment horizontal="center" vertical="center" wrapText="1"/>
    </xf>
    <xf numFmtId="2" fontId="2" fillId="3" borderId="62" xfId="7" applyNumberFormat="1" applyFont="1" applyFill="1" applyBorder="1" applyAlignment="1">
      <alignment horizontal="center" vertical="center"/>
    </xf>
    <xf numFmtId="2" fontId="2" fillId="4" borderId="62" xfId="7" applyNumberFormat="1" applyFont="1" applyFill="1" applyBorder="1" applyAlignment="1">
      <alignment horizontal="center" vertical="center" wrapText="1"/>
    </xf>
    <xf numFmtId="166" fontId="2" fillId="3" borderId="62" xfId="7" applyNumberFormat="1" applyFont="1" applyFill="1" applyBorder="1" applyAlignment="1">
      <alignment horizontal="center" vertical="center" wrapText="1"/>
    </xf>
    <xf numFmtId="166" fontId="2" fillId="3" borderId="62" xfId="7" applyNumberFormat="1" applyFont="1" applyFill="1" applyBorder="1" applyAlignment="1">
      <alignment horizontal="center" vertical="center"/>
    </xf>
    <xf numFmtId="2" fontId="2" fillId="4" borderId="72" xfId="7" applyNumberFormat="1" applyFont="1" applyFill="1" applyBorder="1" applyAlignment="1" applyProtection="1">
      <alignment horizontal="center" vertical="center" wrapText="1"/>
    </xf>
    <xf numFmtId="166" fontId="2" fillId="4" borderId="51" xfId="7" applyNumberFormat="1" applyFont="1" applyFill="1" applyBorder="1" applyAlignment="1">
      <alignment horizontal="center" vertical="center" wrapText="1"/>
    </xf>
    <xf numFmtId="2" fontId="2" fillId="4" borderId="51" xfId="7" applyNumberFormat="1" applyFont="1" applyFill="1" applyBorder="1" applyAlignment="1">
      <alignment horizontal="center" vertical="center" wrapText="1"/>
    </xf>
    <xf numFmtId="2" fontId="2" fillId="4" borderId="41" xfId="7" applyNumberFormat="1" applyFont="1" applyFill="1" applyBorder="1" applyAlignment="1" applyProtection="1">
      <alignment horizontal="center" vertical="center" wrapText="1"/>
    </xf>
    <xf numFmtId="2" fontId="2" fillId="4" borderId="40" xfId="7" applyNumberFormat="1" applyFont="1" applyFill="1" applyBorder="1" applyAlignment="1" applyProtection="1">
      <alignment horizontal="center" vertical="center" wrapText="1"/>
    </xf>
    <xf numFmtId="166" fontId="2" fillId="4" borderId="47" xfId="7" applyNumberFormat="1" applyFont="1" applyFill="1" applyBorder="1" applyAlignment="1">
      <alignment horizontal="center" vertical="center" wrapText="1"/>
    </xf>
    <xf numFmtId="2" fontId="2" fillId="4" borderId="69" xfId="7" applyNumberFormat="1" applyFont="1" applyFill="1" applyBorder="1" applyAlignment="1">
      <alignment horizontal="center" vertical="center" wrapText="1"/>
    </xf>
    <xf numFmtId="2" fontId="2" fillId="4" borderId="36" xfId="7" applyNumberFormat="1" applyFont="1" applyFill="1" applyBorder="1" applyAlignment="1">
      <alignment horizontal="center" vertical="center" wrapText="1"/>
    </xf>
    <xf numFmtId="2" fontId="2" fillId="3" borderId="23" xfId="7" applyNumberFormat="1" applyFont="1" applyFill="1" applyBorder="1" applyAlignment="1">
      <alignment horizontal="center" vertical="center"/>
    </xf>
    <xf numFmtId="0" fontId="0" fillId="0" borderId="9" xfId="0" applyNumberFormat="1" applyBorder="1" applyAlignment="1">
      <alignment horizontal="center" vertical="center"/>
    </xf>
    <xf numFmtId="166" fontId="2" fillId="4" borderId="35" xfId="7" applyNumberFormat="1" applyFont="1" applyFill="1" applyBorder="1" applyAlignment="1">
      <alignment horizontal="center" vertical="center" wrapText="1"/>
    </xf>
    <xf numFmtId="166" fontId="2" fillId="4" borderId="26" xfId="7" applyNumberFormat="1" applyFont="1" applyFill="1" applyBorder="1" applyAlignment="1">
      <alignment horizontal="center" vertical="center" wrapText="1"/>
    </xf>
    <xf numFmtId="166" fontId="2" fillId="4" borderId="72" xfId="7" applyNumberFormat="1" applyFont="1" applyFill="1" applyBorder="1" applyAlignment="1">
      <alignment horizontal="center" vertical="center" wrapText="1"/>
    </xf>
    <xf numFmtId="166" fontId="2" fillId="4" borderId="73" xfId="7" applyNumberFormat="1" applyFont="1" applyFill="1" applyBorder="1" applyAlignment="1">
      <alignment horizontal="center" vertical="center" wrapText="1"/>
    </xf>
    <xf numFmtId="2" fontId="2" fillId="5" borderId="12" xfId="0" applyNumberFormat="1" applyFont="1" applyFill="1" applyBorder="1" applyAlignment="1">
      <alignment horizontal="center"/>
    </xf>
    <xf numFmtId="2" fontId="2" fillId="6" borderId="12" xfId="0" applyNumberFormat="1" applyFont="1" applyFill="1" applyBorder="1" applyAlignment="1">
      <alignment horizontal="center"/>
    </xf>
    <xf numFmtId="2" fontId="2" fillId="6" borderId="47" xfId="0" applyNumberFormat="1" applyFont="1" applyFill="1" applyBorder="1" applyAlignment="1">
      <alignment horizontal="center"/>
    </xf>
    <xf numFmtId="2" fontId="2" fillId="3" borderId="72" xfId="7" applyNumberFormat="1" applyFont="1" applyFill="1" applyBorder="1" applyAlignment="1">
      <alignment horizontal="center" vertical="center" wrapText="1"/>
    </xf>
    <xf numFmtId="2" fontId="2" fillId="4" borderId="35" xfId="7" applyNumberFormat="1" applyFont="1" applyFill="1" applyBorder="1" applyAlignment="1">
      <alignment horizontal="center" vertical="center" wrapText="1"/>
    </xf>
    <xf numFmtId="2" fontId="2" fillId="3" borderId="26" xfId="7" applyNumberFormat="1" applyFont="1" applyFill="1" applyBorder="1" applyAlignment="1">
      <alignment horizontal="center" vertical="center" wrapText="1"/>
    </xf>
    <xf numFmtId="2" fontId="2" fillId="3" borderId="35" xfId="7" applyNumberFormat="1" applyFont="1" applyFill="1" applyBorder="1" applyAlignment="1">
      <alignment horizontal="center" vertical="center"/>
    </xf>
    <xf numFmtId="166" fontId="2" fillId="3" borderId="26" xfId="7" applyNumberFormat="1" applyFont="1" applyFill="1" applyBorder="1" applyAlignment="1">
      <alignment horizontal="center" vertical="center" wrapText="1"/>
    </xf>
    <xf numFmtId="0" fontId="2" fillId="3" borderId="72" xfId="7" applyNumberFormat="1" applyFont="1" applyFill="1" applyBorder="1" applyAlignment="1">
      <alignment horizontal="center" vertical="center"/>
    </xf>
    <xf numFmtId="0" fontId="0" fillId="0" borderId="71" xfId="0" applyNumberFormat="1" applyBorder="1" applyAlignment="1">
      <alignment horizontal="center" vertical="center"/>
    </xf>
    <xf numFmtId="2" fontId="0" fillId="0" borderId="66" xfId="0" applyNumberFormat="1" applyBorder="1" applyAlignment="1">
      <alignment horizontal="center" vertical="center"/>
    </xf>
    <xf numFmtId="2" fontId="0" fillId="0" borderId="74" xfId="0" applyNumberFormat="1" applyBorder="1" applyAlignment="1">
      <alignment horizontal="center" vertical="center"/>
    </xf>
    <xf numFmtId="3" fontId="2" fillId="5" borderId="44" xfId="0" applyNumberFormat="1" applyFont="1" applyFill="1" applyBorder="1" applyAlignment="1">
      <alignment horizontal="center"/>
    </xf>
    <xf numFmtId="3" fontId="2" fillId="5" borderId="69" xfId="0" applyNumberFormat="1" applyFont="1" applyFill="1" applyBorder="1" applyAlignment="1">
      <alignment horizontal="center"/>
    </xf>
    <xf numFmtId="3" fontId="2" fillId="5" borderId="46" xfId="0" applyNumberFormat="1" applyFont="1" applyFill="1" applyBorder="1" applyAlignment="1">
      <alignment horizontal="center"/>
    </xf>
    <xf numFmtId="3" fontId="2" fillId="5" borderId="50" xfId="0" applyNumberFormat="1" applyFont="1" applyFill="1" applyBorder="1" applyAlignment="1">
      <alignment horizontal="center"/>
    </xf>
    <xf numFmtId="2" fontId="2" fillId="5" borderId="50" xfId="0" applyNumberFormat="1" applyFont="1" applyFill="1" applyBorder="1" applyAlignment="1">
      <alignment horizontal="center"/>
    </xf>
    <xf numFmtId="3" fontId="0" fillId="0" borderId="11" xfId="14" applyNumberFormat="1" applyFont="1" applyBorder="1" applyAlignment="1">
      <alignment horizontal="center" vertical="center"/>
    </xf>
    <xf numFmtId="3" fontId="0" fillId="0" borderId="15" xfId="14" applyNumberFormat="1" applyFont="1" applyBorder="1" applyAlignment="1">
      <alignment horizontal="center" vertical="center"/>
    </xf>
    <xf numFmtId="1" fontId="2" fillId="3" borderId="57" xfId="7" applyNumberFormat="1" applyFont="1" applyFill="1" applyBorder="1" applyAlignment="1">
      <alignment horizontal="center" vertical="center" wrapText="1"/>
    </xf>
    <xf numFmtId="1" fontId="2" fillId="3" borderId="54" xfId="7" applyNumberFormat="1" applyFont="1" applyFill="1" applyBorder="1" applyAlignment="1">
      <alignment horizontal="center" vertical="center" wrapText="1"/>
    </xf>
    <xf numFmtId="3" fontId="0" fillId="0" borderId="10" xfId="14" applyNumberFormat="1" applyFont="1" applyBorder="1" applyAlignment="1">
      <alignment horizontal="center" vertical="center"/>
    </xf>
    <xf numFmtId="3" fontId="0" fillId="0" borderId="50" xfId="14" applyNumberFormat="1" applyFont="1" applyBorder="1" applyAlignment="1">
      <alignment horizontal="center" vertical="center"/>
    </xf>
    <xf numFmtId="3" fontId="0" fillId="0" borderId="44" xfId="14" applyNumberFormat="1" applyFont="1" applyBorder="1" applyAlignment="1">
      <alignment horizontal="center" vertical="center"/>
    </xf>
    <xf numFmtId="3" fontId="0" fillId="0" borderId="17" xfId="14" applyNumberFormat="1" applyFont="1" applyBorder="1" applyAlignment="1">
      <alignment horizontal="center" vertical="center"/>
    </xf>
    <xf numFmtId="3" fontId="0" fillId="0" borderId="13" xfId="14" applyNumberFormat="1" applyFont="1" applyBorder="1" applyAlignment="1">
      <alignment horizontal="center" vertical="center"/>
    </xf>
    <xf numFmtId="3" fontId="0" fillId="0" borderId="51" xfId="14" applyNumberFormat="1" applyFont="1" applyBorder="1" applyAlignment="1">
      <alignment horizontal="center" vertical="center"/>
    </xf>
    <xf numFmtId="3" fontId="0" fillId="0" borderId="45" xfId="14" applyNumberFormat="1" applyFont="1" applyBorder="1" applyAlignment="1">
      <alignment horizontal="center" vertical="center"/>
    </xf>
    <xf numFmtId="167" fontId="0" fillId="0" borderId="15" xfId="14" applyNumberFormat="1" applyFont="1" applyBorder="1" applyAlignment="1">
      <alignment horizontal="center" vertical="center"/>
    </xf>
    <xf numFmtId="4" fontId="0" fillId="0" borderId="15" xfId="14" applyNumberFormat="1" applyFont="1" applyBorder="1" applyAlignment="1">
      <alignment horizontal="center" vertical="center"/>
    </xf>
    <xf numFmtId="4" fontId="0" fillId="0" borderId="51" xfId="14" applyNumberFormat="1" applyFont="1" applyBorder="1" applyAlignment="1">
      <alignment horizontal="center" vertical="center"/>
    </xf>
    <xf numFmtId="168" fontId="0" fillId="0" borderId="50" xfId="14" applyNumberFormat="1" applyFont="1" applyBorder="1" applyAlignment="1">
      <alignment horizontal="center" vertical="center"/>
    </xf>
    <xf numFmtId="168" fontId="0" fillId="0" borderId="15" xfId="14" applyNumberFormat="1" applyFont="1" applyBorder="1" applyAlignment="1">
      <alignment horizontal="center" vertical="center"/>
    </xf>
    <xf numFmtId="168" fontId="0" fillId="0" borderId="51" xfId="14" applyNumberFormat="1" applyFont="1" applyBorder="1" applyAlignment="1">
      <alignment horizontal="center" vertical="center"/>
    </xf>
    <xf numFmtId="3" fontId="0" fillId="0" borderId="70" xfId="14" applyNumberFormat="1" applyFont="1" applyBorder="1" applyAlignment="1">
      <alignment horizontal="center" vertical="center"/>
    </xf>
    <xf numFmtId="3" fontId="2" fillId="5" borderId="15" xfId="0" applyNumberFormat="1" applyFont="1" applyFill="1" applyBorder="1" applyAlignment="1">
      <alignment horizontal="center"/>
    </xf>
    <xf numFmtId="3" fontId="2" fillId="5" borderId="11" xfId="0" applyNumberFormat="1" applyFont="1" applyFill="1" applyBorder="1" applyAlignment="1">
      <alignment horizontal="center"/>
    </xf>
    <xf numFmtId="3" fontId="2" fillId="5" borderId="17" xfId="0" applyNumberFormat="1" applyFont="1" applyFill="1" applyBorder="1" applyAlignment="1">
      <alignment horizontal="center"/>
    </xf>
    <xf numFmtId="3" fontId="2" fillId="5" borderId="13" xfId="0" applyNumberFormat="1" applyFont="1" applyFill="1" applyBorder="1" applyAlignment="1">
      <alignment horizontal="center"/>
    </xf>
    <xf numFmtId="3" fontId="2" fillId="5" borderId="45" xfId="0" applyNumberFormat="1" applyFont="1" applyFill="1" applyBorder="1" applyAlignment="1">
      <alignment horizontal="center"/>
    </xf>
    <xf numFmtId="3" fontId="2" fillId="5" borderId="51" xfId="0" applyNumberFormat="1" applyFont="1" applyFill="1" applyBorder="1" applyAlignment="1">
      <alignment horizontal="center"/>
    </xf>
    <xf numFmtId="3" fontId="0" fillId="0" borderId="31" xfId="14" applyNumberFormat="1" applyFont="1" applyBorder="1" applyAlignment="1">
      <alignment horizontal="center" vertical="center"/>
    </xf>
    <xf numFmtId="2" fontId="2" fillId="24" borderId="51" xfId="7" applyNumberFormat="1" applyFont="1" applyFill="1" applyBorder="1" applyAlignment="1">
      <alignment horizontal="center" vertical="center" wrapText="1"/>
    </xf>
    <xf numFmtId="2" fontId="2" fillId="25" borderId="13" xfId="7" applyNumberFormat="1" applyFont="1" applyFill="1" applyBorder="1" applyAlignment="1">
      <alignment horizontal="center" vertical="center" wrapText="1"/>
    </xf>
    <xf numFmtId="2" fontId="2" fillId="25" borderId="51" xfId="7" applyNumberFormat="1" applyFont="1" applyFill="1" applyBorder="1" applyAlignment="1">
      <alignment horizontal="center" vertical="center" wrapText="1"/>
    </xf>
    <xf numFmtId="166" fontId="2" fillId="25" borderId="51" xfId="7" applyNumberFormat="1" applyFont="1" applyFill="1" applyBorder="1" applyAlignment="1">
      <alignment horizontal="center" vertical="center" wrapText="1"/>
    </xf>
    <xf numFmtId="2" fontId="2" fillId="26" borderId="13" xfId="7" applyNumberFormat="1" applyFont="1" applyFill="1" applyBorder="1" applyAlignment="1">
      <alignment horizontal="center" vertical="center" wrapText="1"/>
    </xf>
    <xf numFmtId="2" fontId="2" fillId="26" borderId="51" xfId="7" applyNumberFormat="1" applyFont="1" applyFill="1" applyBorder="1" applyAlignment="1">
      <alignment horizontal="center" vertical="center"/>
    </xf>
    <xf numFmtId="2" fontId="2" fillId="26" borderId="51" xfId="7" applyNumberFormat="1" applyFont="1" applyFill="1" applyBorder="1" applyAlignment="1">
      <alignment horizontal="center" vertical="center" wrapText="1"/>
    </xf>
    <xf numFmtId="2" fontId="2" fillId="26" borderId="45" xfId="7" applyNumberFormat="1" applyFont="1" applyFill="1" applyBorder="1" applyAlignment="1">
      <alignment horizontal="center" vertical="center" wrapText="1"/>
    </xf>
    <xf numFmtId="166" fontId="2" fillId="9" borderId="13" xfId="7" applyNumberFormat="1" applyFont="1" applyFill="1" applyBorder="1" applyAlignment="1">
      <alignment horizontal="center" vertical="center" wrapText="1"/>
    </xf>
    <xf numFmtId="166" fontId="2" fillId="9" borderId="51" xfId="7" applyNumberFormat="1" applyFont="1" applyFill="1" applyBorder="1" applyAlignment="1">
      <alignment horizontal="center" vertical="center" wrapText="1"/>
    </xf>
    <xf numFmtId="166" fontId="2" fillId="9" borderId="51" xfId="7" applyNumberFormat="1" applyFont="1" applyFill="1" applyBorder="1" applyAlignment="1">
      <alignment horizontal="center" vertical="center"/>
    </xf>
    <xf numFmtId="0" fontId="2" fillId="9" borderId="45" xfId="7" applyNumberFormat="1" applyFont="1" applyFill="1" applyBorder="1" applyAlignment="1">
      <alignment horizontal="center" vertical="center"/>
    </xf>
    <xf numFmtId="2" fontId="2" fillId="24" borderId="51" xfId="7" applyNumberFormat="1" applyFont="1" applyFill="1" applyBorder="1" applyAlignment="1">
      <alignment horizontal="center" vertical="center"/>
    </xf>
    <xf numFmtId="2" fontId="2" fillId="4" borderId="7" xfId="7" applyNumberFormat="1" applyFont="1" applyFill="1" applyBorder="1" applyAlignment="1" applyProtection="1">
      <alignment horizontal="center" vertical="center" wrapText="1"/>
    </xf>
    <xf numFmtId="2" fontId="2" fillId="24" borderId="13" xfId="7" applyNumberFormat="1" applyFont="1" applyFill="1" applyBorder="1" applyAlignment="1">
      <alignment horizontal="center" vertical="center"/>
    </xf>
    <xf numFmtId="2" fontId="2" fillId="24" borderId="45" xfId="7" applyNumberFormat="1" applyFont="1" applyFill="1" applyBorder="1" applyAlignment="1">
      <alignment horizontal="center" vertical="center" wrapText="1"/>
    </xf>
    <xf numFmtId="166" fontId="2" fillId="27" borderId="13" xfId="7" applyNumberFormat="1" applyFont="1" applyFill="1" applyBorder="1" applyAlignment="1">
      <alignment horizontal="center" vertical="center" wrapText="1"/>
    </xf>
    <xf numFmtId="166" fontId="2" fillId="27" borderId="45" xfId="7" applyNumberFormat="1" applyFont="1" applyFill="1" applyBorder="1" applyAlignment="1">
      <alignment horizontal="center" vertical="center" wrapText="1"/>
    </xf>
    <xf numFmtId="166" fontId="2" fillId="27" borderId="36" xfId="7" applyNumberFormat="1" applyFont="1" applyFill="1" applyBorder="1" applyAlignment="1">
      <alignment horizontal="center" vertical="center" wrapText="1"/>
    </xf>
    <xf numFmtId="166" fontId="2" fillId="27" borderId="47" xfId="7" applyNumberFormat="1" applyFont="1" applyFill="1" applyBorder="1" applyAlignment="1">
      <alignment horizontal="center" vertical="center" wrapText="1"/>
    </xf>
    <xf numFmtId="2" fontId="0" fillId="0" borderId="15" xfId="0" applyNumberFormat="1" applyBorder="1" applyAlignment="1">
      <alignment horizontal="center" vertical="center"/>
    </xf>
    <xf numFmtId="2" fontId="0" fillId="0" borderId="31" xfId="0" applyNumberFormat="1" applyBorder="1" applyAlignment="1">
      <alignment horizontal="center" vertical="center"/>
    </xf>
    <xf numFmtId="0" fontId="2" fillId="5" borderId="10" xfId="0" applyNumberFormat="1" applyFont="1" applyFill="1" applyBorder="1" applyAlignment="1">
      <alignment horizontal="center"/>
    </xf>
    <xf numFmtId="2" fontId="2" fillId="5" borderId="11" xfId="0" applyNumberFormat="1" applyFont="1" applyFill="1" applyBorder="1" applyAlignment="1">
      <alignment horizontal="center"/>
    </xf>
    <xf numFmtId="2" fontId="2" fillId="6" borderId="11" xfId="0" applyNumberFormat="1" applyFont="1" applyFill="1" applyBorder="1" applyAlignment="1">
      <alignment horizontal="center"/>
    </xf>
    <xf numFmtId="2" fontId="2" fillId="6" borderId="13" xfId="0" applyNumberFormat="1" applyFont="1" applyFill="1" applyBorder="1" applyAlignment="1">
      <alignment horizontal="center"/>
    </xf>
    <xf numFmtId="9" fontId="23" fillId="7" borderId="29" xfId="1" applyFont="1" applyFill="1" applyBorder="1" applyAlignment="1">
      <alignment horizontal="center"/>
    </xf>
    <xf numFmtId="166" fontId="25" fillId="7" borderId="0" xfId="0" applyFont="1" applyFill="1" applyAlignment="1">
      <alignment horizontal="center"/>
    </xf>
    <xf numFmtId="166" fontId="26" fillId="7" borderId="0" xfId="0" applyFont="1" applyFill="1"/>
    <xf numFmtId="166" fontId="25" fillId="7" borderId="0" xfId="0" applyFont="1" applyFill="1" applyAlignment="1">
      <alignment horizontal="right"/>
    </xf>
    <xf numFmtId="3" fontId="0" fillId="0" borderId="15" xfId="14" applyNumberFormat="1" applyFont="1" applyFill="1" applyBorder="1" applyAlignment="1">
      <alignment horizontal="center" vertical="center"/>
    </xf>
    <xf numFmtId="167" fontId="0" fillId="0" borderId="15" xfId="14" applyNumberFormat="1" applyFont="1" applyFill="1" applyBorder="1" applyAlignment="1">
      <alignment horizontal="center" vertical="center"/>
    </xf>
    <xf numFmtId="3" fontId="0" fillId="0" borderId="50" xfId="14" applyNumberFormat="1" applyFont="1" applyFill="1" applyBorder="1" applyAlignment="1">
      <alignment horizontal="center" vertical="center"/>
    </xf>
    <xf numFmtId="4" fontId="0" fillId="0" borderId="50" xfId="14" applyNumberFormat="1" applyFont="1" applyFill="1" applyBorder="1" applyAlignment="1">
      <alignment horizontal="center" vertical="center"/>
    </xf>
    <xf numFmtId="166" fontId="6" fillId="7" borderId="0" xfId="0" applyFont="1" applyFill="1" applyBorder="1" applyAlignment="1">
      <alignment horizontal="right" vertical="center" wrapText="1" readingOrder="2"/>
    </xf>
    <xf numFmtId="166" fontId="0" fillId="0" borderId="15" xfId="0" applyBorder="1" applyAlignment="1"/>
    <xf numFmtId="14" fontId="28" fillId="0" borderId="15" xfId="0" applyNumberFormat="1" applyFont="1" applyBorder="1" applyAlignment="1">
      <alignment horizontal="center" readingOrder="2"/>
    </xf>
    <xf numFmtId="166" fontId="0" fillId="0" borderId="15" xfId="0" applyBorder="1" applyAlignment="1">
      <alignment horizontal="right"/>
    </xf>
    <xf numFmtId="14" fontId="27" fillId="0" borderId="31" xfId="0" applyNumberFormat="1" applyFont="1" applyBorder="1" applyAlignment="1">
      <alignment horizontal="center" readingOrder="2"/>
    </xf>
    <xf numFmtId="166" fontId="27" fillId="0" borderId="31" xfId="0" applyFont="1" applyBorder="1" applyAlignment="1">
      <alignment horizontal="center" readingOrder="2"/>
    </xf>
    <xf numFmtId="0" fontId="2" fillId="2" borderId="1" xfId="0" applyNumberFormat="1" applyFont="1" applyFill="1" applyBorder="1" applyAlignment="1"/>
    <xf numFmtId="166" fontId="4" fillId="0" borderId="0" xfId="0" applyFont="1" applyAlignment="1"/>
    <xf numFmtId="3" fontId="6" fillId="7" borderId="0" xfId="0" applyNumberFormat="1" applyFont="1" applyFill="1" applyBorder="1" applyAlignment="1">
      <alignment horizontal="center" vertical="center" wrapText="1" readingOrder="2"/>
    </xf>
    <xf numFmtId="0" fontId="29" fillId="7" borderId="24" xfId="0" applyNumberFormat="1" applyFont="1" applyFill="1" applyBorder="1" applyAlignment="1">
      <alignment horizontal="center"/>
    </xf>
    <xf numFmtId="0" fontId="29" fillId="7" borderId="24" xfId="0" applyNumberFormat="1" applyFont="1" applyFill="1" applyBorder="1"/>
    <xf numFmtId="166" fontId="23" fillId="7" borderId="28" xfId="0" applyFont="1" applyFill="1" applyBorder="1" applyAlignment="1">
      <alignment horizontal="center"/>
    </xf>
    <xf numFmtId="166" fontId="23" fillId="7" borderId="28" xfId="0" applyFont="1" applyFill="1" applyBorder="1"/>
    <xf numFmtId="9" fontId="23" fillId="7" borderId="29" xfId="1" applyFont="1" applyFill="1" applyBorder="1"/>
    <xf numFmtId="166" fontId="0" fillId="7" borderId="0" xfId="0" applyFill="1" applyAlignment="1">
      <alignment horizontal="right" vertical="top" wrapText="1"/>
    </xf>
    <xf numFmtId="166" fontId="0" fillId="7" borderId="0" xfId="0" applyFill="1" applyAlignment="1">
      <alignment horizontal="right" vertical="top"/>
    </xf>
    <xf numFmtId="164" fontId="6" fillId="7" borderId="0" xfId="0" applyNumberFormat="1" applyFont="1" applyFill="1" applyBorder="1" applyAlignment="1">
      <alignment horizontal="center" vertical="center" wrapText="1" readingOrder="2"/>
    </xf>
    <xf numFmtId="166" fontId="6" fillId="7" borderId="0" xfId="0" applyFont="1" applyFill="1" applyBorder="1" applyAlignment="1">
      <alignment horizontal="right" vertical="center" wrapText="1" readingOrder="2"/>
    </xf>
    <xf numFmtId="166" fontId="6" fillId="7" borderId="24" xfId="0" applyFont="1" applyFill="1" applyBorder="1" applyAlignment="1">
      <alignment horizontal="right" vertical="center" wrapText="1" readingOrder="2"/>
    </xf>
    <xf numFmtId="3" fontId="6" fillId="7" borderId="27" xfId="0" applyNumberFormat="1" applyFont="1" applyFill="1" applyBorder="1" applyAlignment="1">
      <alignment horizontal="center" vertical="center" wrapText="1" readingOrder="2"/>
    </xf>
    <xf numFmtId="166" fontId="0" fillId="0" borderId="29" xfId="0" applyBorder="1" applyAlignment="1"/>
    <xf numFmtId="166" fontId="6" fillId="7" borderId="27" xfId="0" applyFont="1" applyFill="1" applyBorder="1" applyAlignment="1">
      <alignment horizontal="right" vertical="center" wrapText="1" readingOrder="2"/>
    </xf>
    <xf numFmtId="166" fontId="0" fillId="0" borderId="28" xfId="0" applyBorder="1" applyAlignment="1">
      <alignment horizontal="right" vertical="center" wrapText="1" readingOrder="2"/>
    </xf>
    <xf numFmtId="166" fontId="0" fillId="0" borderId="29" xfId="0" applyBorder="1" applyAlignment="1">
      <alignment horizontal="right" vertical="center" wrapText="1" readingOrder="2"/>
    </xf>
    <xf numFmtId="166" fontId="6" fillId="7" borderId="28" xfId="0" applyFont="1" applyFill="1" applyBorder="1" applyAlignment="1">
      <alignment horizontal="right" vertical="center" wrapText="1" readingOrder="2"/>
    </xf>
    <xf numFmtId="166" fontId="6" fillId="7" borderId="29" xfId="0" applyFont="1" applyFill="1" applyBorder="1" applyAlignment="1">
      <alignment horizontal="right" vertical="center" wrapText="1" readingOrder="2"/>
    </xf>
    <xf numFmtId="9" fontId="6" fillId="7" borderId="24" xfId="1" applyFont="1" applyFill="1" applyBorder="1" applyAlignment="1">
      <alignment horizontal="center" vertical="center" wrapText="1" readingOrder="2"/>
    </xf>
    <xf numFmtId="164" fontId="6" fillId="7" borderId="24" xfId="0" applyNumberFormat="1" applyFont="1" applyFill="1" applyBorder="1" applyAlignment="1">
      <alignment horizontal="center" vertical="center" wrapText="1" readingOrder="2"/>
    </xf>
    <xf numFmtId="166" fontId="8" fillId="7" borderId="0" xfId="0" applyFont="1" applyFill="1" applyBorder="1" applyAlignment="1">
      <alignment horizontal="right" vertical="center" readingOrder="2"/>
    </xf>
    <xf numFmtId="164" fontId="6" fillId="7" borderId="27" xfId="0" applyNumberFormat="1" applyFont="1" applyFill="1" applyBorder="1" applyAlignment="1">
      <alignment horizontal="center" vertical="center" wrapText="1" readingOrder="2"/>
    </xf>
    <xf numFmtId="164" fontId="6" fillId="7" borderId="29" xfId="0" applyNumberFormat="1" applyFont="1" applyFill="1" applyBorder="1" applyAlignment="1">
      <alignment horizontal="center" vertical="center" wrapText="1" readingOrder="2"/>
    </xf>
    <xf numFmtId="166" fontId="8" fillId="7" borderId="25" xfId="0" applyFont="1" applyFill="1" applyBorder="1" applyAlignment="1">
      <alignment horizontal="right" vertical="center" readingOrder="2"/>
    </xf>
    <xf numFmtId="3" fontId="6" fillId="7" borderId="24" xfId="0" applyNumberFormat="1" applyFont="1" applyFill="1" applyBorder="1" applyAlignment="1">
      <alignment horizontal="center" vertical="center" wrapText="1" readingOrder="2"/>
    </xf>
    <xf numFmtId="166" fontId="6" fillId="7" borderId="24" xfId="0" applyFont="1" applyFill="1" applyBorder="1" applyAlignment="1">
      <alignment horizontal="center" vertical="center" wrapText="1" readingOrder="2"/>
    </xf>
    <xf numFmtId="0" fontId="24" fillId="7" borderId="78" xfId="0" applyNumberFormat="1" applyFont="1" applyFill="1" applyBorder="1" applyAlignment="1">
      <alignment horizontal="right" vertical="center" wrapText="1" readingOrder="2"/>
    </xf>
    <xf numFmtId="0" fontId="24" fillId="7" borderId="25" xfId="0" applyNumberFormat="1" applyFont="1" applyFill="1" applyBorder="1" applyAlignment="1">
      <alignment horizontal="right" vertical="center" wrapText="1" readingOrder="2"/>
    </xf>
    <xf numFmtId="0" fontId="24" fillId="7" borderId="79" xfId="0" applyNumberFormat="1" applyFont="1" applyFill="1" applyBorder="1" applyAlignment="1">
      <alignment horizontal="right" vertical="center" wrapText="1" readingOrder="2"/>
    </xf>
    <xf numFmtId="0" fontId="24" fillId="7" borderId="75" xfId="0" applyNumberFormat="1" applyFont="1" applyFill="1" applyBorder="1" applyAlignment="1">
      <alignment horizontal="right" vertical="center" wrapText="1" readingOrder="2"/>
    </xf>
    <xf numFmtId="0" fontId="24" fillId="7" borderId="76" xfId="0" applyNumberFormat="1" applyFont="1" applyFill="1" applyBorder="1" applyAlignment="1">
      <alignment horizontal="right" vertical="center" wrapText="1" readingOrder="2"/>
    </xf>
    <xf numFmtId="0" fontId="24" fillId="7" borderId="77" xfId="0" applyNumberFormat="1" applyFont="1" applyFill="1" applyBorder="1" applyAlignment="1">
      <alignment horizontal="right" vertical="center" wrapText="1" readingOrder="2"/>
    </xf>
    <xf numFmtId="166" fontId="9" fillId="7" borderId="0" xfId="0" applyFont="1" applyFill="1" applyBorder="1"/>
    <xf numFmtId="9" fontId="6" fillId="7" borderId="0" xfId="1" applyFont="1" applyFill="1" applyBorder="1" applyAlignment="1">
      <alignment horizontal="center" vertical="center" wrapText="1" readingOrder="2"/>
    </xf>
    <xf numFmtId="166" fontId="0" fillId="7" borderId="0" xfId="0" applyFill="1" applyAlignment="1">
      <alignment horizontal="center" vertical="center" wrapText="1"/>
    </xf>
    <xf numFmtId="166" fontId="7" fillId="7" borderId="0" xfId="0" applyFont="1" applyFill="1" applyBorder="1" applyAlignment="1">
      <alignment horizontal="right" vertical="center" readingOrder="2"/>
    </xf>
    <xf numFmtId="166" fontId="0" fillId="0" borderId="28" xfId="0" applyBorder="1" applyAlignment="1"/>
    <xf numFmtId="0" fontId="24" fillId="7" borderId="27" xfId="0" applyNumberFormat="1" applyFont="1" applyFill="1" applyBorder="1" applyAlignment="1">
      <alignment horizontal="right" vertical="center" wrapText="1" readingOrder="2"/>
    </xf>
    <xf numFmtId="0" fontId="24" fillId="7" borderId="28" xfId="0" applyNumberFormat="1" applyFont="1" applyFill="1" applyBorder="1" applyAlignment="1">
      <alignment horizontal="right" vertical="center" wrapText="1" readingOrder="2"/>
    </xf>
    <xf numFmtId="0" fontId="24" fillId="7" borderId="29" xfId="0" applyNumberFormat="1" applyFont="1" applyFill="1" applyBorder="1" applyAlignment="1">
      <alignment horizontal="right" vertical="center" wrapText="1" readingOrder="2"/>
    </xf>
    <xf numFmtId="166" fontId="6" fillId="7" borderId="0" xfId="0" applyNumberFormat="1" applyFont="1" applyFill="1" applyAlignment="1">
      <alignment horizontal="center" vertical="center" readingOrder="2"/>
    </xf>
    <xf numFmtId="2" fontId="2" fillId="0" borderId="6" xfId="7" applyNumberFormat="1" applyFont="1" applyFill="1" applyBorder="1" applyAlignment="1">
      <alignment horizontal="center" vertical="center"/>
    </xf>
    <xf numFmtId="2" fontId="2" fillId="0" borderId="53" xfId="7" applyNumberFormat="1" applyFont="1" applyFill="1" applyBorder="1" applyAlignment="1">
      <alignment horizontal="center" vertical="center"/>
    </xf>
    <xf numFmtId="2" fontId="2" fillId="0" borderId="8" xfId="7" applyNumberFormat="1" applyFont="1" applyFill="1" applyBorder="1" applyAlignment="1">
      <alignment horizontal="center" vertical="center"/>
    </xf>
    <xf numFmtId="166" fontId="5" fillId="4" borderId="4" xfId="7" applyNumberFormat="1" applyFont="1" applyFill="1" applyBorder="1" applyAlignment="1">
      <alignment horizontal="center" vertical="center" wrapText="1"/>
    </xf>
    <xf numFmtId="166" fontId="5" fillId="4" borderId="7" xfId="7" applyNumberFormat="1" applyFont="1" applyFill="1" applyBorder="1" applyAlignment="1">
      <alignment horizontal="center" vertical="center" wrapText="1"/>
    </xf>
    <xf numFmtId="166" fontId="2" fillId="4" borderId="50" xfId="7" applyNumberFormat="1" applyFont="1" applyFill="1" applyBorder="1" applyAlignment="1">
      <alignment horizontal="center" vertical="center" wrapText="1"/>
    </xf>
    <xf numFmtId="166" fontId="2" fillId="4" borderId="46" xfId="7" applyNumberFormat="1" applyFont="1" applyFill="1" applyBorder="1" applyAlignment="1">
      <alignment horizontal="center" vertical="center" wrapText="1"/>
    </xf>
    <xf numFmtId="2" fontId="2" fillId="26" borderId="38" xfId="7" applyNumberFormat="1" applyFont="1" applyFill="1" applyBorder="1" applyAlignment="1">
      <alignment horizontal="center" vertical="center"/>
    </xf>
    <xf numFmtId="2" fontId="2" fillId="26" borderId="10" xfId="7" applyNumberFormat="1" applyFont="1" applyFill="1" applyBorder="1" applyAlignment="1">
      <alignment horizontal="center" vertical="center"/>
    </xf>
    <xf numFmtId="2" fontId="2" fillId="26" borderId="50" xfId="7" applyNumberFormat="1" applyFont="1" applyFill="1" applyBorder="1" applyAlignment="1">
      <alignment horizontal="center" vertical="center"/>
    </xf>
    <xf numFmtId="2" fontId="2" fillId="26" borderId="44" xfId="7" applyNumberFormat="1" applyFont="1" applyFill="1" applyBorder="1" applyAlignment="1">
      <alignment horizontal="center" vertical="center"/>
    </xf>
    <xf numFmtId="166" fontId="22" fillId="27" borderId="69" xfId="7" applyNumberFormat="1" applyFont="1" applyFill="1" applyBorder="1" applyAlignment="1">
      <alignment horizontal="center" vertical="center"/>
    </xf>
    <xf numFmtId="166" fontId="22" fillId="27" borderId="46" xfId="7" applyNumberFormat="1" applyFont="1" applyFill="1" applyBorder="1" applyAlignment="1">
      <alignment horizontal="center" vertical="center"/>
    </xf>
    <xf numFmtId="2" fontId="2" fillId="25" borderId="33" xfId="7" applyNumberFormat="1" applyFont="1" applyFill="1" applyBorder="1" applyAlignment="1">
      <alignment horizontal="center" vertical="center"/>
    </xf>
    <xf numFmtId="2" fontId="2" fillId="25" borderId="42" xfId="7" applyNumberFormat="1" applyFont="1" applyFill="1" applyBorder="1" applyAlignment="1">
      <alignment horizontal="center" vertical="center"/>
    </xf>
    <xf numFmtId="2" fontId="2" fillId="25" borderId="4" xfId="7" applyNumberFormat="1" applyFont="1" applyFill="1" applyBorder="1" applyAlignment="1">
      <alignment horizontal="center" vertical="center"/>
    </xf>
    <xf numFmtId="2" fontId="2" fillId="25" borderId="38" xfId="7" applyNumberFormat="1" applyFont="1" applyFill="1" applyBorder="1" applyAlignment="1">
      <alignment horizontal="center" vertical="center"/>
    </xf>
    <xf numFmtId="166" fontId="3" fillId="27" borderId="4" xfId="7" applyNumberFormat="1" applyFont="1" applyFill="1" applyBorder="1" applyAlignment="1">
      <alignment horizontal="center" vertical="center"/>
    </xf>
    <xf numFmtId="166" fontId="3" fillId="27" borderId="38" xfId="7" applyNumberFormat="1" applyFont="1" applyFill="1" applyBorder="1" applyAlignment="1">
      <alignment horizontal="center" vertical="center"/>
    </xf>
    <xf numFmtId="166" fontId="3" fillId="27" borderId="7" xfId="7" applyNumberFormat="1" applyFont="1" applyFill="1" applyBorder="1" applyAlignment="1">
      <alignment horizontal="center" vertical="center"/>
    </xf>
    <xf numFmtId="2" fontId="2" fillId="4" borderId="4" xfId="7" applyNumberFormat="1" applyFont="1" applyFill="1" applyBorder="1" applyAlignment="1">
      <alignment horizontal="center" vertical="center" wrapText="1"/>
    </xf>
    <xf numFmtId="2" fontId="2" fillId="4" borderId="38" xfId="7" applyNumberFormat="1" applyFont="1" applyFill="1" applyBorder="1" applyAlignment="1">
      <alignment horizontal="center" vertical="center" wrapText="1"/>
    </xf>
    <xf numFmtId="2" fontId="2" fillId="4" borderId="7" xfId="7" applyNumberFormat="1" applyFont="1" applyFill="1" applyBorder="1" applyAlignment="1">
      <alignment horizontal="center" vertical="center" wrapText="1"/>
    </xf>
    <xf numFmtId="2" fontId="2" fillId="3" borderId="50" xfId="7" applyNumberFormat="1" applyFont="1" applyFill="1" applyBorder="1" applyAlignment="1">
      <alignment horizontal="center" vertical="center" wrapText="1"/>
    </xf>
    <xf numFmtId="2" fontId="2" fillId="3" borderId="51" xfId="7" applyNumberFormat="1" applyFont="1" applyFill="1" applyBorder="1" applyAlignment="1">
      <alignment horizontal="center" vertical="center" wrapText="1"/>
    </xf>
    <xf numFmtId="166" fontId="2" fillId="27" borderId="10" xfId="7" applyNumberFormat="1" applyFont="1" applyFill="1" applyBorder="1" applyAlignment="1">
      <alignment horizontal="center" vertical="center"/>
    </xf>
    <xf numFmtId="166" fontId="11" fillId="27" borderId="44" xfId="7" applyNumberFormat="1" applyFont="1" applyFill="1" applyBorder="1" applyAlignment="1">
      <alignment horizontal="center" vertical="center"/>
    </xf>
    <xf numFmtId="166" fontId="2" fillId="9" borderId="10" xfId="7" applyNumberFormat="1" applyFont="1" applyFill="1" applyBorder="1" applyAlignment="1">
      <alignment horizontal="center" vertical="center"/>
    </xf>
    <xf numFmtId="166" fontId="2" fillId="9" borderId="50" xfId="7" applyNumberFormat="1" applyFont="1" applyFill="1" applyBorder="1" applyAlignment="1">
      <alignment horizontal="center" vertical="center"/>
    </xf>
    <xf numFmtId="166" fontId="2" fillId="9" borderId="44" xfId="7" applyNumberFormat="1" applyFont="1" applyFill="1" applyBorder="1" applyAlignment="1">
      <alignment horizontal="center" vertical="center"/>
    </xf>
    <xf numFmtId="166" fontId="2" fillId="9" borderId="4" xfId="7" applyNumberFormat="1" applyFont="1" applyFill="1" applyBorder="1" applyAlignment="1">
      <alignment horizontal="center" vertical="center"/>
    </xf>
    <xf numFmtId="166" fontId="2" fillId="9" borderId="38" xfId="7" applyNumberFormat="1" applyFont="1" applyFill="1" applyBorder="1" applyAlignment="1">
      <alignment horizontal="center" vertical="center"/>
    </xf>
    <xf numFmtId="166" fontId="2" fillId="9" borderId="7" xfId="7" applyNumberFormat="1" applyFont="1" applyFill="1" applyBorder="1" applyAlignment="1">
      <alignment horizontal="center" vertical="center"/>
    </xf>
    <xf numFmtId="2" fontId="2" fillId="24" borderId="4" xfId="7" applyNumberFormat="1" applyFont="1" applyFill="1" applyBorder="1" applyAlignment="1" applyProtection="1">
      <alignment horizontal="center" vertical="center" wrapText="1"/>
    </xf>
    <xf numFmtId="2" fontId="2" fillId="24" borderId="38" xfId="7" applyNumberFormat="1" applyFont="1" applyFill="1" applyBorder="1" applyAlignment="1" applyProtection="1">
      <alignment horizontal="center" vertical="center" wrapText="1"/>
    </xf>
    <xf numFmtId="2" fontId="2" fillId="24" borderId="7" xfId="7" applyNumberFormat="1" applyFont="1" applyFill="1" applyBorder="1" applyAlignment="1" applyProtection="1">
      <alignment horizontal="center" vertical="center" wrapText="1"/>
    </xf>
    <xf numFmtId="2" fontId="2" fillId="24" borderId="10" xfId="7" applyNumberFormat="1" applyFont="1" applyFill="1" applyBorder="1" applyAlignment="1">
      <alignment horizontal="center" vertical="center"/>
    </xf>
    <xf numFmtId="2" fontId="2" fillId="24" borderId="50" xfId="7" applyNumberFormat="1" applyFont="1" applyFill="1" applyBorder="1" applyAlignment="1">
      <alignment horizontal="center" vertical="center"/>
    </xf>
    <xf numFmtId="2" fontId="2" fillId="24" borderId="44" xfId="7" applyNumberFormat="1" applyFont="1" applyFill="1" applyBorder="1" applyAlignment="1">
      <alignment horizontal="center" vertical="center"/>
    </xf>
    <xf numFmtId="0" fontId="1" fillId="0" borderId="32" xfId="23" applyBorder="1" applyAlignment="1">
      <alignment horizontal="center" vertical="center" wrapText="1"/>
    </xf>
    <xf numFmtId="0" fontId="1" fillId="0" borderId="20" xfId="23" applyBorder="1" applyAlignment="1">
      <alignment horizontal="center" vertical="center" wrapText="1"/>
    </xf>
    <xf numFmtId="0" fontId="17" fillId="22" borderId="57" xfId="23" applyFont="1" applyFill="1" applyBorder="1" applyAlignment="1">
      <alignment horizontal="center" vertical="center" wrapText="1"/>
    </xf>
    <xf numFmtId="0" fontId="17" fillId="22" borderId="54" xfId="23" applyFont="1" applyFill="1" applyBorder="1" applyAlignment="1">
      <alignment horizontal="center" vertical="center" wrapText="1"/>
    </xf>
    <xf numFmtId="0" fontId="17" fillId="22" borderId="55" xfId="23" applyFont="1" applyFill="1" applyBorder="1" applyAlignment="1">
      <alignment horizontal="center" vertical="center" wrapText="1"/>
    </xf>
    <xf numFmtId="0" fontId="17" fillId="16" borderId="58" xfId="23" applyFont="1" applyFill="1" applyBorder="1" applyAlignment="1">
      <alignment horizontal="center" vertical="center" wrapText="1"/>
    </xf>
    <xf numFmtId="0" fontId="17" fillId="16" borderId="65" xfId="23" applyFont="1" applyFill="1" applyBorder="1" applyAlignment="1">
      <alignment horizontal="center" vertical="center" wrapText="1"/>
    </xf>
    <xf numFmtId="0" fontId="17" fillId="16" borderId="43" xfId="23" applyFont="1" applyFill="1" applyBorder="1" applyAlignment="1">
      <alignment horizontal="center" vertical="center" wrapText="1"/>
    </xf>
    <xf numFmtId="0" fontId="17" fillId="16" borderId="49" xfId="23" applyFont="1" applyFill="1" applyBorder="1" applyAlignment="1">
      <alignment horizontal="center" vertical="center" wrapText="1"/>
    </xf>
    <xf numFmtId="0" fontId="17" fillId="16" borderId="66" xfId="23" applyFont="1" applyFill="1" applyBorder="1" applyAlignment="1">
      <alignment horizontal="center" vertical="center" wrapText="1"/>
    </xf>
    <xf numFmtId="0" fontId="17" fillId="16" borderId="67" xfId="23" applyFont="1" applyFill="1" applyBorder="1" applyAlignment="1">
      <alignment horizontal="center" vertical="center" wrapText="1"/>
    </xf>
    <xf numFmtId="0" fontId="17" fillId="11" borderId="43" xfId="23" applyFont="1" applyFill="1" applyBorder="1" applyAlignment="1">
      <alignment horizontal="center" vertical="center" wrapText="1"/>
    </xf>
    <xf numFmtId="0" fontId="17" fillId="11" borderId="48" xfId="23" applyFont="1" applyFill="1" applyBorder="1" applyAlignment="1">
      <alignment horizontal="center" vertical="center" wrapText="1"/>
    </xf>
    <xf numFmtId="0" fontId="17" fillId="11" borderId="49" xfId="23" applyFont="1" applyFill="1" applyBorder="1" applyAlignment="1">
      <alignment horizontal="center" vertical="center" wrapText="1"/>
    </xf>
    <xf numFmtId="0" fontId="17" fillId="15" borderId="43" xfId="23" applyFont="1" applyFill="1" applyBorder="1" applyAlignment="1">
      <alignment horizontal="center" vertical="center" wrapText="1"/>
    </xf>
    <xf numFmtId="0" fontId="17" fillId="15" borderId="48" xfId="23" applyFont="1" applyFill="1" applyBorder="1" applyAlignment="1">
      <alignment horizontal="center" vertical="center" wrapText="1"/>
    </xf>
    <xf numFmtId="0" fontId="17" fillId="15" borderId="56" xfId="23" applyFont="1" applyFill="1" applyBorder="1" applyAlignment="1">
      <alignment horizontal="center" vertical="center" wrapText="1"/>
    </xf>
    <xf numFmtId="0" fontId="17" fillId="14" borderId="43" xfId="23" applyFont="1" applyFill="1" applyBorder="1" applyAlignment="1">
      <alignment horizontal="center" vertical="center" wrapText="1"/>
    </xf>
    <xf numFmtId="0" fontId="17" fillId="14" borderId="48" xfId="23" applyFont="1" applyFill="1" applyBorder="1" applyAlignment="1">
      <alignment horizontal="center" vertical="center" wrapText="1"/>
    </xf>
    <xf numFmtId="0" fontId="17" fillId="14" borderId="56" xfId="23" applyFont="1" applyFill="1" applyBorder="1" applyAlignment="1">
      <alignment horizontal="center" vertical="center" wrapText="1"/>
    </xf>
    <xf numFmtId="0" fontId="17" fillId="9" borderId="43" xfId="23" applyFont="1" applyFill="1" applyBorder="1" applyAlignment="1">
      <alignment horizontal="center" vertical="center" wrapText="1"/>
    </xf>
    <xf numFmtId="0" fontId="17" fillId="9" borderId="56" xfId="23" applyFont="1" applyFill="1" applyBorder="1" applyAlignment="1">
      <alignment horizontal="center" vertical="center" wrapText="1"/>
    </xf>
    <xf numFmtId="0" fontId="17" fillId="15" borderId="49" xfId="23" applyFont="1" applyFill="1" applyBorder="1" applyAlignment="1">
      <alignment horizontal="center" vertical="center" wrapText="1"/>
    </xf>
    <xf numFmtId="0" fontId="17" fillId="9" borderId="48" xfId="23" applyFont="1" applyFill="1" applyBorder="1" applyAlignment="1">
      <alignment horizontal="center" vertical="center" wrapText="1"/>
    </xf>
    <xf numFmtId="0" fontId="18" fillId="4" borderId="1" xfId="23" applyFont="1" applyFill="1" applyBorder="1" applyAlignment="1">
      <alignment horizontal="center" vertical="center" wrapText="1"/>
    </xf>
    <xf numFmtId="0" fontId="18" fillId="4" borderId="3" xfId="23" applyFont="1" applyFill="1" applyBorder="1" applyAlignment="1">
      <alignment horizontal="center" vertical="center" wrapText="1"/>
    </xf>
    <xf numFmtId="0" fontId="18" fillId="4" borderId="5" xfId="23" applyFont="1" applyFill="1" applyBorder="1" applyAlignment="1">
      <alignment horizontal="center" vertical="center" wrapText="1"/>
    </xf>
    <xf numFmtId="0" fontId="17" fillId="18" borderId="14" xfId="23" applyFont="1" applyFill="1" applyBorder="1" applyAlignment="1">
      <alignment horizontal="center" vertical="center" wrapText="1"/>
    </xf>
    <xf numFmtId="0" fontId="17" fillId="19" borderId="14" xfId="23" applyFont="1" applyFill="1" applyBorder="1" applyAlignment="1">
      <alignment horizontal="center" vertical="center" wrapText="1"/>
    </xf>
    <xf numFmtId="0" fontId="17" fillId="13" borderId="30" xfId="23" applyFont="1" applyFill="1" applyBorder="1" applyAlignment="1">
      <alignment horizontal="center" vertical="center" wrapText="1"/>
    </xf>
    <xf numFmtId="0" fontId="17" fillId="13" borderId="59" xfId="23" applyFont="1" applyFill="1" applyBorder="1" applyAlignment="1">
      <alignment horizontal="center" vertical="center" wrapText="1"/>
    </xf>
    <xf numFmtId="0" fontId="17" fillId="13" borderId="21" xfId="23" applyFont="1" applyFill="1" applyBorder="1" applyAlignment="1">
      <alignment horizontal="center" vertical="center" wrapText="1"/>
    </xf>
    <xf numFmtId="0" fontId="17" fillId="15" borderId="63" xfId="23" applyFont="1" applyFill="1" applyBorder="1" applyAlignment="1">
      <alignment horizontal="center" vertical="center" wrapText="1"/>
    </xf>
    <xf numFmtId="0" fontId="17" fillId="15" borderId="21" xfId="23" applyFont="1" applyFill="1" applyBorder="1" applyAlignment="1">
      <alignment horizontal="center" vertical="center" wrapText="1"/>
    </xf>
    <xf numFmtId="0" fontId="17" fillId="22" borderId="30" xfId="23" applyFont="1" applyFill="1" applyBorder="1" applyAlignment="1">
      <alignment horizontal="center" vertical="center" wrapText="1"/>
    </xf>
    <xf numFmtId="0" fontId="17" fillId="22" borderId="59" xfId="23" applyFont="1" applyFill="1" applyBorder="1" applyAlignment="1">
      <alignment horizontal="center" vertical="center" wrapText="1"/>
    </xf>
    <xf numFmtId="0" fontId="17" fillId="22" borderId="21" xfId="23" applyFont="1" applyFill="1" applyBorder="1" applyAlignment="1">
      <alignment horizontal="center" vertical="center" wrapText="1"/>
    </xf>
    <xf numFmtId="0" fontId="17" fillId="16" borderId="63" xfId="23" applyFont="1" applyFill="1" applyBorder="1" applyAlignment="1">
      <alignment horizontal="center" vertical="center" wrapText="1"/>
    </xf>
    <xf numFmtId="0" fontId="17" fillId="16" borderId="64" xfId="23" applyFont="1" applyFill="1" applyBorder="1" applyAlignment="1">
      <alignment horizontal="center" vertical="center" wrapText="1"/>
    </xf>
    <xf numFmtId="0" fontId="17" fillId="16" borderId="18" xfId="23" applyFont="1" applyFill="1" applyBorder="1" applyAlignment="1">
      <alignment horizontal="center" vertical="center" wrapText="1"/>
    </xf>
    <xf numFmtId="0" fontId="17" fillId="16" borderId="19" xfId="23" applyFont="1" applyFill="1" applyBorder="1" applyAlignment="1">
      <alignment horizontal="center" vertical="center" wrapText="1"/>
    </xf>
    <xf numFmtId="0" fontId="17" fillId="16" borderId="36" xfId="23" applyFont="1" applyFill="1" applyBorder="1" applyAlignment="1">
      <alignment horizontal="center" vertical="center" wrapText="1"/>
    </xf>
    <xf numFmtId="0" fontId="17" fillId="16" borderId="45" xfId="23" applyFont="1" applyFill="1" applyBorder="1" applyAlignment="1">
      <alignment horizontal="center" vertical="center" wrapText="1"/>
    </xf>
    <xf numFmtId="0" fontId="17" fillId="4" borderId="4" xfId="23" applyFont="1" applyFill="1" applyBorder="1" applyAlignment="1">
      <alignment horizontal="center" vertical="center" wrapText="1"/>
    </xf>
    <xf numFmtId="0" fontId="17" fillId="4" borderId="7" xfId="23" applyFont="1" applyFill="1" applyBorder="1" applyAlignment="1">
      <alignment horizontal="center" vertical="center" wrapText="1"/>
    </xf>
    <xf numFmtId="0" fontId="17" fillId="4" borderId="48" xfId="23" applyFont="1" applyFill="1" applyBorder="1" applyAlignment="1">
      <alignment horizontal="center" vertical="center" wrapText="1"/>
    </xf>
    <xf numFmtId="0" fontId="17" fillId="4" borderId="59" xfId="23" applyFont="1" applyFill="1" applyBorder="1" applyAlignment="1">
      <alignment horizontal="center" vertical="center" wrapText="1"/>
    </xf>
    <xf numFmtId="0" fontId="17" fillId="4" borderId="38" xfId="23" applyFont="1" applyFill="1" applyBorder="1" applyAlignment="1">
      <alignment horizontal="center" vertical="center" wrapText="1"/>
    </xf>
    <xf numFmtId="0" fontId="17" fillId="4" borderId="20" xfId="23" applyFont="1" applyFill="1" applyBorder="1" applyAlignment="1">
      <alignment horizontal="center" vertical="center" wrapText="1"/>
    </xf>
    <xf numFmtId="0" fontId="17" fillId="4" borderId="14" xfId="23" applyFont="1" applyFill="1" applyBorder="1" applyAlignment="1">
      <alignment horizontal="center" vertical="center" wrapText="1"/>
    </xf>
    <xf numFmtId="0" fontId="17" fillId="4" borderId="34" xfId="23" applyFont="1" applyFill="1" applyBorder="1" applyAlignment="1">
      <alignment horizontal="center" vertical="center" wrapText="1"/>
    </xf>
    <xf numFmtId="0" fontId="17" fillId="17" borderId="14" xfId="23" applyFont="1" applyFill="1" applyBorder="1" applyAlignment="1">
      <alignment horizontal="center" vertical="center" wrapText="1"/>
    </xf>
    <xf numFmtId="0" fontId="17" fillId="4" borderId="56" xfId="23" applyFont="1" applyFill="1" applyBorder="1" applyAlignment="1">
      <alignment horizontal="center" vertical="center" wrapText="1"/>
    </xf>
    <xf numFmtId="0" fontId="1" fillId="8" borderId="1" xfId="23" applyFill="1" applyBorder="1" applyAlignment="1">
      <alignment horizontal="center" vertical="center" wrapText="1"/>
    </xf>
    <xf numFmtId="0" fontId="1" fillId="8" borderId="3" xfId="23" applyFill="1" applyBorder="1" applyAlignment="1">
      <alignment horizontal="center" vertical="center" wrapText="1"/>
    </xf>
    <xf numFmtId="0" fontId="1" fillId="8" borderId="5" xfId="23" applyFill="1" applyBorder="1" applyAlignment="1">
      <alignment horizontal="center" vertical="center" wrapText="1"/>
    </xf>
    <xf numFmtId="0" fontId="17" fillId="20" borderId="4" xfId="23" applyFont="1" applyFill="1" applyBorder="1" applyAlignment="1">
      <alignment horizontal="center" vertical="center" wrapText="1"/>
    </xf>
    <xf numFmtId="0" fontId="17" fillId="20" borderId="38" xfId="23" applyFont="1" applyFill="1" applyBorder="1" applyAlignment="1">
      <alignment horizontal="center" vertical="center" wrapText="1"/>
    </xf>
    <xf numFmtId="0" fontId="17" fillId="20" borderId="7" xfId="23" applyFont="1" applyFill="1" applyBorder="1" applyAlignment="1">
      <alignment horizontal="center" vertical="center" wrapText="1"/>
    </xf>
    <xf numFmtId="0" fontId="17" fillId="20" borderId="20" xfId="23" applyFont="1" applyFill="1" applyBorder="1" applyAlignment="1">
      <alignment horizontal="center" vertical="center" wrapText="1"/>
    </xf>
    <xf numFmtId="0" fontId="17" fillId="20" borderId="14" xfId="23" applyFont="1" applyFill="1" applyBorder="1" applyAlignment="1">
      <alignment horizontal="center" vertical="center" wrapText="1"/>
    </xf>
    <xf numFmtId="0" fontId="17" fillId="20" borderId="34" xfId="23" applyFont="1" applyFill="1" applyBorder="1" applyAlignment="1">
      <alignment horizontal="center" vertical="center" wrapText="1"/>
    </xf>
    <xf numFmtId="0" fontId="1" fillId="21" borderId="1" xfId="23" applyFill="1" applyBorder="1" applyAlignment="1">
      <alignment horizontal="center" vertical="center" wrapText="1"/>
    </xf>
    <xf numFmtId="0" fontId="1" fillId="21" borderId="3" xfId="23" applyFill="1" applyBorder="1" applyAlignment="1">
      <alignment horizontal="center" vertical="center" wrapText="1"/>
    </xf>
    <xf numFmtId="0" fontId="1" fillId="21" borderId="5" xfId="23" applyFill="1" applyBorder="1" applyAlignment="1">
      <alignment horizontal="center" vertical="center" wrapText="1"/>
    </xf>
    <xf numFmtId="0" fontId="3" fillId="4" borderId="1" xfId="23" applyFont="1" applyFill="1" applyBorder="1" applyAlignment="1">
      <alignment horizontal="center" vertical="center" wrapText="1"/>
    </xf>
    <xf numFmtId="0" fontId="3" fillId="4" borderId="3" xfId="23" applyFont="1" applyFill="1" applyBorder="1" applyAlignment="1">
      <alignment horizontal="center" vertical="center" wrapText="1"/>
    </xf>
    <xf numFmtId="0" fontId="3" fillId="4" borderId="5" xfId="23" applyFont="1" applyFill="1" applyBorder="1" applyAlignment="1">
      <alignment horizontal="center" vertical="center" wrapText="1"/>
    </xf>
    <xf numFmtId="0" fontId="17" fillId="4" borderId="1" xfId="23" applyFont="1" applyFill="1" applyBorder="1" applyAlignment="1">
      <alignment horizontal="center" vertical="center" wrapText="1"/>
    </xf>
    <xf numFmtId="0" fontId="17" fillId="4" borderId="5" xfId="23" applyFont="1" applyFill="1" applyBorder="1" applyAlignment="1">
      <alignment horizontal="center" vertical="center" wrapText="1"/>
    </xf>
    <xf numFmtId="0" fontId="17" fillId="4" borderId="3" xfId="23" applyFont="1" applyFill="1" applyBorder="1" applyAlignment="1">
      <alignment horizontal="center" vertical="center" wrapText="1"/>
    </xf>
    <xf numFmtId="0" fontId="17" fillId="4" borderId="61" xfId="23" applyFont="1" applyFill="1" applyBorder="1" applyAlignment="1">
      <alignment horizontal="center" vertical="center" wrapText="1"/>
    </xf>
    <xf numFmtId="0" fontId="17" fillId="4" borderId="60" xfId="23" applyFont="1" applyFill="1" applyBorder="1" applyAlignment="1">
      <alignment horizontal="center" vertical="center" wrapText="1"/>
    </xf>
    <xf numFmtId="0" fontId="20" fillId="4" borderId="4" xfId="23" applyFont="1" applyFill="1" applyBorder="1" applyAlignment="1">
      <alignment horizontal="center" vertical="center" wrapText="1"/>
    </xf>
    <xf numFmtId="0" fontId="20" fillId="4" borderId="38" xfId="23" applyFont="1" applyFill="1" applyBorder="1" applyAlignment="1">
      <alignment horizontal="center" vertical="center" wrapText="1"/>
    </xf>
    <xf numFmtId="0" fontId="20" fillId="4" borderId="7" xfId="23" applyFont="1" applyFill="1" applyBorder="1" applyAlignment="1">
      <alignment horizontal="center" vertical="center" wrapText="1"/>
    </xf>
    <xf numFmtId="0" fontId="20" fillId="4" borderId="1" xfId="23" applyFont="1" applyFill="1" applyBorder="1" applyAlignment="1">
      <alignment horizontal="center" vertical="center" wrapText="1"/>
    </xf>
    <xf numFmtId="0" fontId="20" fillId="4" borderId="3" xfId="23" applyFont="1" applyFill="1" applyBorder="1" applyAlignment="1">
      <alignment horizontal="center" vertical="center" wrapText="1"/>
    </xf>
    <xf numFmtId="0" fontId="20" fillId="4" borderId="5" xfId="23" applyFont="1" applyFill="1" applyBorder="1" applyAlignment="1">
      <alignment horizontal="center" vertical="center" wrapText="1"/>
    </xf>
    <xf numFmtId="0" fontId="17" fillId="4" borderId="52" xfId="23" applyFont="1" applyFill="1" applyBorder="1" applyAlignment="1">
      <alignment horizontal="center" vertical="center" wrapText="1"/>
    </xf>
    <xf numFmtId="2" fontId="2" fillId="2" borderId="4" xfId="23" applyNumberFormat="1" applyFont="1" applyFill="1" applyBorder="1" applyAlignment="1">
      <alignment horizontal="center" vertical="center" wrapText="1"/>
    </xf>
    <xf numFmtId="2" fontId="2" fillId="2" borderId="38" xfId="23" applyNumberFormat="1" applyFont="1" applyFill="1" applyBorder="1" applyAlignment="1">
      <alignment horizontal="center" vertical="center" wrapText="1"/>
    </xf>
    <xf numFmtId="2" fontId="2" fillId="2" borderId="3" xfId="23" applyNumberFormat="1" applyFont="1" applyFill="1" applyBorder="1" applyAlignment="1">
      <alignment horizontal="center" vertical="center" wrapText="1"/>
    </xf>
    <xf numFmtId="2" fontId="2" fillId="2" borderId="5" xfId="23" applyNumberFormat="1" applyFont="1" applyFill="1" applyBorder="1" applyAlignment="1">
      <alignment horizontal="center" vertical="center" wrapText="1"/>
    </xf>
    <xf numFmtId="2" fontId="20" fillId="3" borderId="1" xfId="23" applyNumberFormat="1" applyFont="1" applyFill="1" applyBorder="1" applyAlignment="1">
      <alignment horizontal="center" vertical="center" wrapText="1"/>
    </xf>
    <xf numFmtId="2" fontId="20" fillId="3" borderId="3" xfId="23" applyNumberFormat="1" applyFont="1" applyFill="1" applyBorder="1" applyAlignment="1">
      <alignment horizontal="center" vertical="center" wrapText="1"/>
    </xf>
    <xf numFmtId="2" fontId="20" fillId="3" borderId="5" xfId="23" applyNumberFormat="1" applyFont="1" applyFill="1" applyBorder="1" applyAlignment="1">
      <alignment horizontal="center" vertical="center" wrapText="1"/>
    </xf>
    <xf numFmtId="0" fontId="1" fillId="4" borderId="3" xfId="23" applyFill="1" applyBorder="1" applyAlignment="1">
      <alignment horizontal="center" vertical="center" wrapText="1"/>
    </xf>
    <xf numFmtId="0" fontId="1" fillId="4" borderId="38" xfId="23" applyFill="1" applyBorder="1" applyAlignment="1">
      <alignment horizontal="center" vertical="center" wrapText="1"/>
    </xf>
    <xf numFmtId="0" fontId="1" fillId="4" borderId="7" xfId="23" applyFill="1" applyBorder="1" applyAlignment="1">
      <alignment horizontal="center" vertical="center" wrapText="1"/>
    </xf>
    <xf numFmtId="2" fontId="20" fillId="3" borderId="4" xfId="23" applyNumberFormat="1" applyFont="1" applyFill="1" applyBorder="1" applyAlignment="1">
      <alignment horizontal="center" vertical="center" wrapText="1"/>
    </xf>
    <xf numFmtId="2" fontId="20" fillId="3" borderId="38" xfId="23" applyNumberFormat="1" applyFont="1" applyFill="1" applyBorder="1" applyAlignment="1">
      <alignment horizontal="center" vertical="center" wrapText="1"/>
    </xf>
    <xf numFmtId="2" fontId="20" fillId="3" borderId="7" xfId="23" applyNumberFormat="1" applyFont="1" applyFill="1" applyBorder="1" applyAlignment="1">
      <alignment horizontal="center" vertical="center" wrapText="1"/>
    </xf>
    <xf numFmtId="0" fontId="2" fillId="4" borderId="3" xfId="23" applyFont="1" applyFill="1" applyBorder="1" applyAlignment="1">
      <alignment horizontal="center" vertical="center" wrapText="1"/>
    </xf>
    <xf numFmtId="0" fontId="1" fillId="0" borderId="3" xfId="23" applyBorder="1" applyAlignment="1">
      <alignment horizontal="center" vertical="center" wrapText="1"/>
    </xf>
    <xf numFmtId="0" fontId="1" fillId="0" borderId="5" xfId="23" applyBorder="1" applyAlignment="1">
      <alignment horizontal="center" vertical="center" wrapText="1"/>
    </xf>
    <xf numFmtId="2" fontId="2" fillId="3" borderId="7" xfId="7" applyNumberFormat="1" applyFont="1" applyFill="1" applyBorder="1" applyAlignment="1">
      <alignment horizontal="center" vertical="center" wrapText="1"/>
    </xf>
    <xf numFmtId="2" fontId="2" fillId="3" borderId="34" xfId="7" applyNumberFormat="1" applyFont="1" applyFill="1" applyBorder="1" applyAlignment="1">
      <alignment horizontal="center" vertical="center" wrapText="1"/>
    </xf>
    <xf numFmtId="166" fontId="2" fillId="4" borderId="1" xfId="7" applyNumberFormat="1" applyFont="1" applyFill="1" applyBorder="1" applyAlignment="1">
      <alignment horizontal="center" vertical="center" wrapText="1"/>
    </xf>
    <xf numFmtId="166" fontId="2" fillId="4" borderId="5" xfId="7" applyNumberFormat="1" applyFont="1" applyFill="1" applyBorder="1" applyAlignment="1">
      <alignment horizontal="center" vertical="center" wrapText="1"/>
    </xf>
    <xf numFmtId="2" fontId="2" fillId="3" borderId="1" xfId="7" applyNumberFormat="1" applyFont="1" applyFill="1" applyBorder="1" applyAlignment="1">
      <alignment horizontal="center" vertical="center"/>
    </xf>
    <xf numFmtId="2" fontId="2" fillId="3" borderId="3" xfId="7" applyNumberFormat="1" applyFont="1" applyFill="1" applyBorder="1" applyAlignment="1">
      <alignment horizontal="center" vertical="center"/>
    </xf>
    <xf numFmtId="2" fontId="2" fillId="3" borderId="5" xfId="7" applyNumberFormat="1" applyFont="1" applyFill="1" applyBorder="1" applyAlignment="1">
      <alignment horizontal="center" vertical="center"/>
    </xf>
    <xf numFmtId="0" fontId="19" fillId="12" borderId="1" xfId="23" applyFont="1" applyFill="1" applyBorder="1" applyAlignment="1">
      <alignment horizontal="center" vertical="center" wrapText="1"/>
    </xf>
    <xf numFmtId="0" fontId="19" fillId="12" borderId="5" xfId="23" applyFont="1" applyFill="1" applyBorder="1" applyAlignment="1">
      <alignment horizontal="center" vertical="center" wrapText="1"/>
    </xf>
    <xf numFmtId="0" fontId="17" fillId="4" borderId="63" xfId="23" applyFont="1" applyFill="1" applyBorder="1" applyAlignment="1">
      <alignment horizontal="center" vertical="center" wrapText="1"/>
    </xf>
    <xf numFmtId="2" fontId="2" fillId="23" borderId="12" xfId="19" applyNumberFormat="1" applyFont="1" applyFill="1" applyBorder="1" applyAlignment="1" applyProtection="1">
      <alignment horizontal="center"/>
    </xf>
    <xf numFmtId="2" fontId="2" fillId="23" borderId="39" xfId="19" applyNumberFormat="1" applyFont="1" applyFill="1" applyBorder="1" applyAlignment="1" applyProtection="1">
      <alignment horizontal="center"/>
    </xf>
    <xf numFmtId="2" fontId="2" fillId="23" borderId="16" xfId="19" applyNumberFormat="1" applyFont="1" applyFill="1" applyBorder="1" applyAlignment="1" applyProtection="1">
      <alignment horizontal="center"/>
    </xf>
    <xf numFmtId="2" fontId="2" fillId="23" borderId="15" xfId="22" applyNumberFormat="1" applyFont="1" applyFill="1" applyBorder="1" applyAlignment="1" applyProtection="1">
      <alignment horizontal="center"/>
    </xf>
    <xf numFmtId="166" fontId="2" fillId="4" borderId="4" xfId="7" applyNumberFormat="1" applyFont="1" applyFill="1" applyBorder="1" applyAlignment="1">
      <alignment horizontal="center" vertical="center"/>
    </xf>
    <xf numFmtId="166" fontId="11" fillId="4" borderId="38" xfId="7" applyNumberFormat="1" applyFont="1" applyFill="1" applyBorder="1" applyAlignment="1">
      <alignment horizontal="center" vertical="center"/>
    </xf>
    <xf numFmtId="166" fontId="11" fillId="4" borderId="1" xfId="7" applyNumberFormat="1" applyFont="1" applyFill="1" applyBorder="1" applyAlignment="1">
      <alignment horizontal="center" vertical="center"/>
    </xf>
    <xf numFmtId="166" fontId="11" fillId="4" borderId="5" xfId="7" applyNumberFormat="1" applyFont="1" applyFill="1" applyBorder="1" applyAlignment="1">
      <alignment horizontal="center" vertical="center"/>
    </xf>
    <xf numFmtId="2" fontId="15" fillId="3" borderId="4" xfId="7" applyNumberFormat="1" applyFont="1" applyFill="1" applyBorder="1" applyAlignment="1">
      <alignment horizontal="center" vertical="center"/>
    </xf>
    <xf numFmtId="2" fontId="15" fillId="3" borderId="38" xfId="7" applyNumberFormat="1" applyFont="1" applyFill="1" applyBorder="1" applyAlignment="1">
      <alignment horizontal="center" vertical="center"/>
    </xf>
    <xf numFmtId="2" fontId="15" fillId="3" borderId="5" xfId="7" applyNumberFormat="1" applyFont="1" applyFill="1" applyBorder="1" applyAlignment="1">
      <alignment horizontal="center" vertical="center"/>
    </xf>
    <xf numFmtId="2" fontId="2" fillId="3" borderId="38" xfId="7" applyNumberFormat="1" applyFont="1" applyFill="1" applyBorder="1" applyAlignment="1">
      <alignment horizontal="center" vertical="center"/>
    </xf>
    <xf numFmtId="2" fontId="2" fillId="3" borderId="6" xfId="7" applyNumberFormat="1" applyFont="1" applyFill="1" applyBorder="1" applyAlignment="1">
      <alignment horizontal="center" vertical="center" wrapText="1"/>
    </xf>
    <xf numFmtId="2" fontId="2" fillId="3" borderId="53" xfId="7" applyNumberFormat="1" applyFont="1" applyFill="1" applyBorder="1" applyAlignment="1">
      <alignment horizontal="center" vertical="center" wrapText="1"/>
    </xf>
    <xf numFmtId="2" fontId="2" fillId="3" borderId="8" xfId="7" applyNumberFormat="1" applyFont="1" applyFill="1" applyBorder="1" applyAlignment="1">
      <alignment horizontal="center" vertical="center" wrapText="1"/>
    </xf>
    <xf numFmtId="2" fontId="2" fillId="23" borderId="15" xfId="15" applyNumberFormat="1" applyFont="1" applyFill="1" applyBorder="1" applyAlignment="1" applyProtection="1">
      <alignment horizontal="center"/>
    </xf>
    <xf numFmtId="2" fontId="2" fillId="23" borderId="15" xfId="16" applyNumberFormat="1" applyFont="1" applyFill="1" applyBorder="1" applyAlignment="1" applyProtection="1">
      <alignment horizontal="center"/>
    </xf>
    <xf numFmtId="2" fontId="2" fillId="23" borderId="12" xfId="17" applyNumberFormat="1" applyFont="1" applyFill="1" applyBorder="1" applyAlignment="1" applyProtection="1">
      <alignment horizontal="center"/>
    </xf>
    <xf numFmtId="2" fontId="2" fillId="23" borderId="39" xfId="17" applyNumberFormat="1" applyFont="1" applyFill="1" applyBorder="1" applyAlignment="1" applyProtection="1">
      <alignment horizontal="center"/>
    </xf>
    <xf numFmtId="2" fontId="2" fillId="23" borderId="16" xfId="17" applyNumberFormat="1" applyFont="1" applyFill="1" applyBorder="1" applyAlignment="1" applyProtection="1">
      <alignment horizontal="center"/>
    </xf>
    <xf numFmtId="2" fontId="2" fillId="23" borderId="15" xfId="18" applyNumberFormat="1" applyFont="1" applyFill="1" applyBorder="1" applyAlignment="1" applyProtection="1">
      <alignment horizontal="center"/>
    </xf>
  </cellXfs>
  <cellStyles count="24">
    <cellStyle name="Comma" xfId="14" builtinId="3"/>
    <cellStyle name="Hyperlink 2" xfId="6"/>
    <cellStyle name="Hyperlink 3" xfId="8"/>
    <cellStyle name="Normal" xfId="0" builtinId="0"/>
    <cellStyle name="Normal 10" xfId="13"/>
    <cellStyle name="Normal 11" xfId="15"/>
    <cellStyle name="Normal 12" xfId="16"/>
    <cellStyle name="Normal 13" xfId="17"/>
    <cellStyle name="Normal 14" xfId="18"/>
    <cellStyle name="Normal 15" xfId="19"/>
    <cellStyle name="Normal 16" xfId="22"/>
    <cellStyle name="Normal 17" xfId="23"/>
    <cellStyle name="Normal 2" xfId="3"/>
    <cellStyle name="Normal 3" xfId="7"/>
    <cellStyle name="Normal 3 2" xfId="20"/>
    <cellStyle name="Normal 4" xfId="10"/>
    <cellStyle name="Normal 5" xfId="4"/>
    <cellStyle name="Normal 6" xfId="5"/>
    <cellStyle name="Normal 7" xfId="9"/>
    <cellStyle name="Normal 8" xfId="11"/>
    <cellStyle name="Normal 9" xfId="12"/>
    <cellStyle name="Percent" xfId="1" builtinId="5"/>
    <cellStyle name="Percent 2" xfId="21"/>
    <cellStyle name="היפר-קישור" xfId="2" builtinId="8"/>
  </cellStyles>
  <dxfs count="0"/>
  <tableStyles count="0" defaultTableStyle="TableStyleMedium2" defaultPivotStyle="PivotStyleLight16"/>
  <colors>
    <mruColors>
      <color rgb="FFCCCC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he-IL"/>
              <a:t>ספיקות</a:t>
            </a:r>
            <a:r>
              <a:rPr lang="he-IL" baseline="0"/>
              <a:t> מצטבר חודשי </a:t>
            </a:r>
            <a:endParaRPr lang="he-IL" sz="1800">
              <a:cs typeface="+mn-cs"/>
            </a:endParaRPr>
          </a:p>
        </c:rich>
      </c:tx>
      <c:layout/>
      <c:overlay val="0"/>
    </c:title>
    <c:autoTitleDeleted val="0"/>
    <c:plotArea>
      <c:layout>
        <c:manualLayout>
          <c:layoutTarget val="inner"/>
          <c:xMode val="edge"/>
          <c:yMode val="edge"/>
          <c:x val="0.13131935583150944"/>
          <c:y val="0.17942882139732627"/>
          <c:w val="0.76141586706229425"/>
          <c:h val="0.66654278192926331"/>
        </c:manualLayout>
      </c:layout>
      <c:barChart>
        <c:barDir val="col"/>
        <c:grouping val="clustered"/>
        <c:varyColors val="0"/>
        <c:ser>
          <c:idx val="0"/>
          <c:order val="0"/>
          <c:tx>
            <c:strRef>
              <c:f>'נתונים לדוח שנתי'!$B$6</c:f>
              <c:strCache>
                <c:ptCount val="1"/>
                <c:pt idx="0">
                  <c:v>סך שפכים חודשי</c:v>
                </c:pt>
              </c:strCache>
            </c:strRef>
          </c:tx>
          <c:spPr>
            <a:solidFill>
              <a:schemeClr val="accent4">
                <a:lumMod val="40000"/>
                <a:lumOff val="60000"/>
              </a:schemeClr>
            </a:solidFill>
          </c:spPr>
          <c:invertIfNegative val="0"/>
          <c:cat>
            <c:strRef>
              <c:f>'נתונים לדוח שנתי'!$A$8:$A$19</c:f>
              <c:strCache>
                <c:ptCount val="12"/>
                <c:pt idx="0">
                  <c:v>ינואר</c:v>
                </c:pt>
                <c:pt idx="1">
                  <c:v>פברואר</c:v>
                </c:pt>
                <c:pt idx="2">
                  <c:v>מרץ</c:v>
                </c:pt>
                <c:pt idx="3">
                  <c:v>אפריל</c:v>
                </c:pt>
                <c:pt idx="4">
                  <c:v>מאי</c:v>
                </c:pt>
                <c:pt idx="5">
                  <c:v>יוני</c:v>
                </c:pt>
                <c:pt idx="6">
                  <c:v>יולי</c:v>
                </c:pt>
                <c:pt idx="7">
                  <c:v>אוגוסט</c:v>
                </c:pt>
                <c:pt idx="8">
                  <c:v>ספטמבר</c:v>
                </c:pt>
                <c:pt idx="9">
                  <c:v>אוקטובר</c:v>
                </c:pt>
                <c:pt idx="10">
                  <c:v>נובמבר</c:v>
                </c:pt>
                <c:pt idx="11">
                  <c:v>דצמבר </c:v>
                </c:pt>
              </c:strCache>
            </c:strRef>
          </c:cat>
          <c:val>
            <c:numRef>
              <c:f>'נתונים לדוח שנתי'!$B$8:$B$19</c:f>
              <c:numCache>
                <c:formatCode>#,##0</c:formatCode>
                <c:ptCount val="12"/>
                <c:pt idx="0">
                  <c:v>80073</c:v>
                </c:pt>
                <c:pt idx="1">
                  <c:v>84540</c:v>
                </c:pt>
                <c:pt idx="2">
                  <c:v>83131</c:v>
                </c:pt>
                <c:pt idx="3">
                  <c:v>78701</c:v>
                </c:pt>
                <c:pt idx="4">
                  <c:v>77949</c:v>
                </c:pt>
                <c:pt idx="5">
                  <c:v>79084</c:v>
                </c:pt>
                <c:pt idx="6">
                  <c:v>81954</c:v>
                </c:pt>
                <c:pt idx="7">
                  <c:v>82582</c:v>
                </c:pt>
                <c:pt idx="8">
                  <c:v>92794</c:v>
                </c:pt>
                <c:pt idx="9">
                  <c:v>48113</c:v>
                </c:pt>
                <c:pt idx="10">
                  <c:v>58067</c:v>
                </c:pt>
                <c:pt idx="11">
                  <c:v>52816</c:v>
                </c:pt>
              </c:numCache>
            </c:numRef>
          </c:val>
          <c:extLst>
            <c:ext xmlns:c16="http://schemas.microsoft.com/office/drawing/2014/chart" uri="{C3380CC4-5D6E-409C-BE32-E72D297353CC}">
              <c16:uniqueId val="{00000000-F3DD-4E17-8853-3F75D35BF801}"/>
            </c:ext>
          </c:extLst>
        </c:ser>
        <c:dLbls>
          <c:showLegendKey val="0"/>
          <c:showVal val="0"/>
          <c:showCatName val="0"/>
          <c:showSerName val="0"/>
          <c:showPercent val="0"/>
          <c:showBubbleSize val="0"/>
        </c:dLbls>
        <c:gapWidth val="150"/>
        <c:axId val="370854432"/>
        <c:axId val="462390120"/>
      </c:barChart>
      <c:dateAx>
        <c:axId val="370854432"/>
        <c:scaling>
          <c:orientation val="minMax"/>
        </c:scaling>
        <c:delete val="0"/>
        <c:axPos val="b"/>
        <c:title>
          <c:tx>
            <c:rich>
              <a:bodyPr rot="0" vert="horz"/>
              <a:lstStyle/>
              <a:p>
                <a:pPr>
                  <a:defRPr/>
                </a:pPr>
                <a:r>
                  <a:rPr lang="he-IL"/>
                  <a:t>חודש</a:t>
                </a:r>
              </a:p>
            </c:rich>
          </c:tx>
          <c:layout/>
          <c:overlay val="0"/>
        </c:title>
        <c:numFmt formatCode="General" sourceLinked="1"/>
        <c:majorTickMark val="out"/>
        <c:minorTickMark val="none"/>
        <c:tickLblPos val="nextTo"/>
        <c:txPr>
          <a:bodyPr rot="-60000000" vert="horz"/>
          <a:lstStyle/>
          <a:p>
            <a:pPr>
              <a:defRPr/>
            </a:pPr>
            <a:endParaRPr lang="he-IL"/>
          </a:p>
        </c:txPr>
        <c:crossAx val="462390120"/>
        <c:crosses val="autoZero"/>
        <c:auto val="0"/>
        <c:lblOffset val="100"/>
        <c:baseTimeUnit val="days"/>
      </c:dateAx>
      <c:valAx>
        <c:axId val="462390120"/>
        <c:scaling>
          <c:orientation val="minMax"/>
        </c:scaling>
        <c:delete val="0"/>
        <c:axPos val="l"/>
        <c:majorGridlines/>
        <c:title>
          <c:tx>
            <c:rich>
              <a:bodyPr rot="-5400000" vert="horz"/>
              <a:lstStyle/>
              <a:p>
                <a:pPr>
                  <a:defRPr/>
                </a:pPr>
                <a:r>
                  <a:rPr lang="he-IL"/>
                  <a:t>ספיקה חודשית (מ"ק)</a:t>
                </a:r>
              </a:p>
            </c:rich>
          </c:tx>
          <c:layout/>
          <c:overlay val="0"/>
        </c:title>
        <c:numFmt formatCode="#,##0" sourceLinked="1"/>
        <c:majorTickMark val="none"/>
        <c:minorTickMark val="none"/>
        <c:tickLblPos val="nextTo"/>
        <c:txPr>
          <a:bodyPr rot="-60000000" vert="horz"/>
          <a:lstStyle/>
          <a:p>
            <a:pPr>
              <a:defRPr/>
            </a:pPr>
            <a:endParaRPr lang="he-IL"/>
          </a:p>
        </c:txPr>
        <c:crossAx val="370854432"/>
        <c:crosses val="autoZero"/>
        <c:crossBetween val="between"/>
      </c:valAx>
      <c:spPr>
        <a:noFill/>
        <a:ln w="25400">
          <a:noFill/>
        </a:ln>
      </c:spPr>
    </c:plotArea>
    <c:legend>
      <c:legendPos val="t"/>
      <c:layout/>
      <c:overlay val="0"/>
      <c:txPr>
        <a:bodyPr rot="0" vert="horz"/>
        <a:lstStyle/>
        <a:p>
          <a:pPr>
            <a:defRPr/>
          </a:pPr>
          <a:endParaRPr lang="he-IL"/>
        </a:p>
      </c:txPr>
    </c:legend>
    <c:plotVisOnly val="1"/>
    <c:dispBlanksAs val="gap"/>
    <c:showDLblsOverMax val="0"/>
  </c:chart>
  <c:printSettings>
    <c:headerFooter/>
    <c:pageMargins b="0.75000000000000278" l="0.70000000000000062" r="0.70000000000000062" t="0.750000000000002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he-IL"/>
              <a:t>ספיקות יומיות ממוצעות</a:t>
            </a:r>
            <a:endParaRPr lang="he-IL" sz="1800">
              <a:cs typeface="+mn-cs"/>
            </a:endParaRPr>
          </a:p>
        </c:rich>
      </c:tx>
      <c:layout/>
      <c:overlay val="0"/>
    </c:title>
    <c:autoTitleDeleted val="0"/>
    <c:plotArea>
      <c:layout>
        <c:manualLayout>
          <c:layoutTarget val="inner"/>
          <c:xMode val="edge"/>
          <c:yMode val="edge"/>
          <c:x val="0.13131935583150944"/>
          <c:y val="0.17942882139732627"/>
          <c:w val="0.76141586706229425"/>
          <c:h val="0.66654278192926331"/>
        </c:manualLayout>
      </c:layout>
      <c:barChart>
        <c:barDir val="col"/>
        <c:grouping val="clustered"/>
        <c:varyColors val="0"/>
        <c:ser>
          <c:idx val="0"/>
          <c:order val="0"/>
          <c:tx>
            <c:strRef>
              <c:f>'נתונים לדוח שנתי'!$C$6</c:f>
              <c:strCache>
                <c:ptCount val="1"/>
                <c:pt idx="0">
                  <c:v>כמות יומית ממוצעת</c:v>
                </c:pt>
              </c:strCache>
            </c:strRef>
          </c:tx>
          <c:spPr>
            <a:solidFill>
              <a:schemeClr val="accent2">
                <a:lumMod val="40000"/>
                <a:lumOff val="60000"/>
              </a:schemeClr>
            </a:solidFill>
          </c:spPr>
          <c:invertIfNegative val="0"/>
          <c:cat>
            <c:strRef>
              <c:f>'נתונים לדוח שנתי'!$A$8:$A$19</c:f>
              <c:strCache>
                <c:ptCount val="12"/>
                <c:pt idx="0">
                  <c:v>ינואר</c:v>
                </c:pt>
                <c:pt idx="1">
                  <c:v>פברואר</c:v>
                </c:pt>
                <c:pt idx="2">
                  <c:v>מרץ</c:v>
                </c:pt>
                <c:pt idx="3">
                  <c:v>אפריל</c:v>
                </c:pt>
                <c:pt idx="4">
                  <c:v>מאי</c:v>
                </c:pt>
                <c:pt idx="5">
                  <c:v>יוני</c:v>
                </c:pt>
                <c:pt idx="6">
                  <c:v>יולי</c:v>
                </c:pt>
                <c:pt idx="7">
                  <c:v>אוגוסט</c:v>
                </c:pt>
                <c:pt idx="8">
                  <c:v>ספטמבר</c:v>
                </c:pt>
                <c:pt idx="9">
                  <c:v>אוקטובר</c:v>
                </c:pt>
                <c:pt idx="10">
                  <c:v>נובמבר</c:v>
                </c:pt>
                <c:pt idx="11">
                  <c:v>דצמבר </c:v>
                </c:pt>
              </c:strCache>
            </c:strRef>
          </c:cat>
          <c:val>
            <c:numRef>
              <c:f>'נתונים לדוח שנתי'!$C$8:$C$19</c:f>
              <c:numCache>
                <c:formatCode>#,##0</c:formatCode>
                <c:ptCount val="12"/>
                <c:pt idx="0">
                  <c:v>2583</c:v>
                </c:pt>
                <c:pt idx="1">
                  <c:v>3019.2857142857142</c:v>
                </c:pt>
                <c:pt idx="2">
                  <c:v>2681.6451612903224</c:v>
                </c:pt>
                <c:pt idx="3">
                  <c:v>2623.3666666666668</c:v>
                </c:pt>
                <c:pt idx="4">
                  <c:v>2514.483870967742</c:v>
                </c:pt>
                <c:pt idx="5">
                  <c:v>2636.1333333333332</c:v>
                </c:pt>
                <c:pt idx="6">
                  <c:v>2643.6774193548385</c:v>
                </c:pt>
                <c:pt idx="7">
                  <c:v>2663.9354838709678</c:v>
                </c:pt>
                <c:pt idx="8">
                  <c:v>3093.1333333333332</c:v>
                </c:pt>
                <c:pt idx="9">
                  <c:v>1552.0322580645161</c:v>
                </c:pt>
                <c:pt idx="10">
                  <c:v>1935.5666666666666</c:v>
                </c:pt>
                <c:pt idx="11">
                  <c:v>1703.741935483871</c:v>
                </c:pt>
              </c:numCache>
            </c:numRef>
          </c:val>
          <c:extLst>
            <c:ext xmlns:c16="http://schemas.microsoft.com/office/drawing/2014/chart" uri="{C3380CC4-5D6E-409C-BE32-E72D297353CC}">
              <c16:uniqueId val="{00000000-B502-4E62-828B-0071772B74DD}"/>
            </c:ext>
          </c:extLst>
        </c:ser>
        <c:dLbls>
          <c:showLegendKey val="0"/>
          <c:showVal val="0"/>
          <c:showCatName val="0"/>
          <c:showSerName val="0"/>
          <c:showPercent val="0"/>
          <c:showBubbleSize val="0"/>
        </c:dLbls>
        <c:gapWidth val="150"/>
        <c:axId val="370854432"/>
        <c:axId val="462390120"/>
      </c:barChart>
      <c:dateAx>
        <c:axId val="370854432"/>
        <c:scaling>
          <c:orientation val="minMax"/>
        </c:scaling>
        <c:delete val="0"/>
        <c:axPos val="b"/>
        <c:title>
          <c:tx>
            <c:rich>
              <a:bodyPr rot="0" vert="horz"/>
              <a:lstStyle/>
              <a:p>
                <a:pPr>
                  <a:defRPr/>
                </a:pPr>
                <a:r>
                  <a:rPr lang="he-IL"/>
                  <a:t>חודש</a:t>
                </a:r>
              </a:p>
            </c:rich>
          </c:tx>
          <c:layout/>
          <c:overlay val="0"/>
        </c:title>
        <c:numFmt formatCode="General" sourceLinked="1"/>
        <c:majorTickMark val="out"/>
        <c:minorTickMark val="none"/>
        <c:tickLblPos val="nextTo"/>
        <c:txPr>
          <a:bodyPr rot="-60000000" vert="horz"/>
          <a:lstStyle/>
          <a:p>
            <a:pPr>
              <a:defRPr/>
            </a:pPr>
            <a:endParaRPr lang="he-IL"/>
          </a:p>
        </c:txPr>
        <c:crossAx val="462390120"/>
        <c:crosses val="autoZero"/>
        <c:auto val="0"/>
        <c:lblOffset val="100"/>
        <c:baseTimeUnit val="days"/>
      </c:dateAx>
      <c:valAx>
        <c:axId val="462390120"/>
        <c:scaling>
          <c:orientation val="minMax"/>
        </c:scaling>
        <c:delete val="0"/>
        <c:axPos val="l"/>
        <c:majorGridlines/>
        <c:title>
          <c:tx>
            <c:rich>
              <a:bodyPr rot="-5400000" vert="horz"/>
              <a:lstStyle/>
              <a:p>
                <a:pPr>
                  <a:defRPr/>
                </a:pPr>
                <a:r>
                  <a:rPr lang="he-IL"/>
                  <a:t>ספיקה ממוצעת (מ"ק)</a:t>
                </a:r>
              </a:p>
            </c:rich>
          </c:tx>
          <c:layout/>
          <c:overlay val="0"/>
        </c:title>
        <c:numFmt formatCode="#,##0" sourceLinked="1"/>
        <c:majorTickMark val="none"/>
        <c:minorTickMark val="none"/>
        <c:tickLblPos val="nextTo"/>
        <c:txPr>
          <a:bodyPr rot="-60000000" vert="horz"/>
          <a:lstStyle/>
          <a:p>
            <a:pPr>
              <a:defRPr/>
            </a:pPr>
            <a:endParaRPr lang="he-IL"/>
          </a:p>
        </c:txPr>
        <c:crossAx val="370854432"/>
        <c:crosses val="autoZero"/>
        <c:crossBetween val="between"/>
      </c:valAx>
    </c:plotArea>
    <c:legend>
      <c:legendPos val="t"/>
      <c:layout/>
      <c:overlay val="0"/>
      <c:txPr>
        <a:bodyPr rot="0" vert="horz"/>
        <a:lstStyle/>
        <a:p>
          <a:pPr>
            <a:defRPr/>
          </a:pPr>
          <a:endParaRPr lang="he-IL"/>
        </a:p>
      </c:txPr>
    </c:legend>
    <c:plotVisOnly val="1"/>
    <c:dispBlanksAs val="gap"/>
    <c:showDLblsOverMax val="0"/>
  </c:chart>
  <c:printSettings>
    <c:headerFooter/>
    <c:pageMargins b="0.75000000000000278" l="0.70000000000000062" r="0.70000000000000062" t="0.750000000000002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he-IL"/>
              <a:t>איכות שפכים </a:t>
            </a:r>
          </a:p>
        </c:rich>
      </c:tx>
      <c:layout/>
      <c:overlay val="0"/>
    </c:title>
    <c:autoTitleDeleted val="0"/>
    <c:plotArea>
      <c:layout>
        <c:manualLayout>
          <c:layoutTarget val="inner"/>
          <c:xMode val="edge"/>
          <c:yMode val="edge"/>
          <c:x val="0.11086799231183538"/>
          <c:y val="0.14698162729658787"/>
          <c:w val="0.76656797438274016"/>
          <c:h val="0.7448605079971411"/>
        </c:manualLayout>
      </c:layout>
      <c:lineChart>
        <c:grouping val="standard"/>
        <c:varyColors val="0"/>
        <c:ser>
          <c:idx val="0"/>
          <c:order val="0"/>
          <c:tx>
            <c:strRef>
              <c:f>'נתונים לדוח שנתי'!$F$6</c:f>
              <c:strCache>
                <c:ptCount val="1"/>
                <c:pt idx="0">
                  <c:v>צח"ב</c:v>
                </c:pt>
              </c:strCache>
            </c:strRef>
          </c:tx>
          <c:marker>
            <c:symbol val="none"/>
          </c:marker>
          <c:cat>
            <c:strRef>
              <c:f>'נתונים לדוח שנתי'!$A$8:$A$19</c:f>
              <c:strCache>
                <c:ptCount val="12"/>
                <c:pt idx="0">
                  <c:v>ינואר</c:v>
                </c:pt>
                <c:pt idx="1">
                  <c:v>פברואר</c:v>
                </c:pt>
                <c:pt idx="2">
                  <c:v>מרץ</c:v>
                </c:pt>
                <c:pt idx="3">
                  <c:v>אפריל</c:v>
                </c:pt>
                <c:pt idx="4">
                  <c:v>מאי</c:v>
                </c:pt>
                <c:pt idx="5">
                  <c:v>יוני</c:v>
                </c:pt>
                <c:pt idx="6">
                  <c:v>יולי</c:v>
                </c:pt>
                <c:pt idx="7">
                  <c:v>אוגוסט</c:v>
                </c:pt>
                <c:pt idx="8">
                  <c:v>ספטמבר</c:v>
                </c:pt>
                <c:pt idx="9">
                  <c:v>אוקטובר</c:v>
                </c:pt>
                <c:pt idx="10">
                  <c:v>נובמבר</c:v>
                </c:pt>
                <c:pt idx="11">
                  <c:v>דצמבר </c:v>
                </c:pt>
              </c:strCache>
            </c:strRef>
          </c:cat>
          <c:val>
            <c:numRef>
              <c:f>'נתונים לדוח שנתי'!$F$8:$F$19</c:f>
              <c:numCache>
                <c:formatCode>#,##0</c:formatCode>
                <c:ptCount val="12"/>
                <c:pt idx="0">
                  <c:v>338</c:v>
                </c:pt>
                <c:pt idx="1">
                  <c:v>310.5</c:v>
                </c:pt>
                <c:pt idx="2">
                  <c:v>380.5</c:v>
                </c:pt>
                <c:pt idx="3">
                  <c:v>182.25</c:v>
                </c:pt>
                <c:pt idx="4">
                  <c:v>623</c:v>
                </c:pt>
                <c:pt idx="5">
                  <c:v>85</c:v>
                </c:pt>
                <c:pt idx="6">
                  <c:v>158</c:v>
                </c:pt>
                <c:pt idx="7">
                  <c:v>175</c:v>
                </c:pt>
                <c:pt idx="8">
                  <c:v>223</c:v>
                </c:pt>
                <c:pt idx="10">
                  <c:v>125</c:v>
                </c:pt>
                <c:pt idx="11">
                  <c:v>106</c:v>
                </c:pt>
              </c:numCache>
            </c:numRef>
          </c:val>
          <c:smooth val="0"/>
          <c:extLst>
            <c:ext xmlns:c16="http://schemas.microsoft.com/office/drawing/2014/chart" uri="{C3380CC4-5D6E-409C-BE32-E72D297353CC}">
              <c16:uniqueId val="{00000000-B64B-421F-BE4C-CA72E14C0943}"/>
            </c:ext>
          </c:extLst>
        </c:ser>
        <c:ser>
          <c:idx val="1"/>
          <c:order val="1"/>
          <c:tx>
            <c:strRef>
              <c:f>'נתונים לדוח שנתי'!$G$6</c:f>
              <c:strCache>
                <c:ptCount val="1"/>
                <c:pt idx="0">
                  <c:v>צח"כ</c:v>
                </c:pt>
              </c:strCache>
            </c:strRef>
          </c:tx>
          <c:marker>
            <c:symbol val="none"/>
          </c:marker>
          <c:cat>
            <c:strRef>
              <c:f>'נתונים לדוח שנתי'!$A$8:$A$19</c:f>
              <c:strCache>
                <c:ptCount val="12"/>
                <c:pt idx="0">
                  <c:v>ינואר</c:v>
                </c:pt>
                <c:pt idx="1">
                  <c:v>פברואר</c:v>
                </c:pt>
                <c:pt idx="2">
                  <c:v>מרץ</c:v>
                </c:pt>
                <c:pt idx="3">
                  <c:v>אפריל</c:v>
                </c:pt>
                <c:pt idx="4">
                  <c:v>מאי</c:v>
                </c:pt>
                <c:pt idx="5">
                  <c:v>יוני</c:v>
                </c:pt>
                <c:pt idx="6">
                  <c:v>יולי</c:v>
                </c:pt>
                <c:pt idx="7">
                  <c:v>אוגוסט</c:v>
                </c:pt>
                <c:pt idx="8">
                  <c:v>ספטמבר</c:v>
                </c:pt>
                <c:pt idx="9">
                  <c:v>אוקטובר</c:v>
                </c:pt>
                <c:pt idx="10">
                  <c:v>נובמבר</c:v>
                </c:pt>
                <c:pt idx="11">
                  <c:v>דצמבר </c:v>
                </c:pt>
              </c:strCache>
            </c:strRef>
          </c:cat>
          <c:val>
            <c:numRef>
              <c:f>'נתונים לדוח שנתי'!$G$8:$G$19</c:f>
              <c:numCache>
                <c:formatCode>#,##0</c:formatCode>
                <c:ptCount val="12"/>
                <c:pt idx="0">
                  <c:v>887.5</c:v>
                </c:pt>
                <c:pt idx="1">
                  <c:v>721.5</c:v>
                </c:pt>
                <c:pt idx="2">
                  <c:v>707.5</c:v>
                </c:pt>
                <c:pt idx="3">
                  <c:v>565</c:v>
                </c:pt>
                <c:pt idx="4">
                  <c:v>2015</c:v>
                </c:pt>
                <c:pt idx="5">
                  <c:v>385</c:v>
                </c:pt>
                <c:pt idx="6">
                  <c:v>448</c:v>
                </c:pt>
                <c:pt idx="7">
                  <c:v>357</c:v>
                </c:pt>
                <c:pt idx="8">
                  <c:v>629</c:v>
                </c:pt>
                <c:pt idx="9">
                  <c:v>529</c:v>
                </c:pt>
                <c:pt idx="10">
                  <c:v>420</c:v>
                </c:pt>
                <c:pt idx="11">
                  <c:v>388</c:v>
                </c:pt>
              </c:numCache>
            </c:numRef>
          </c:val>
          <c:smooth val="0"/>
          <c:extLst>
            <c:ext xmlns:c16="http://schemas.microsoft.com/office/drawing/2014/chart" uri="{C3380CC4-5D6E-409C-BE32-E72D297353CC}">
              <c16:uniqueId val="{00000001-B64B-421F-BE4C-CA72E14C0943}"/>
            </c:ext>
          </c:extLst>
        </c:ser>
        <c:ser>
          <c:idx val="3"/>
          <c:order val="3"/>
          <c:tx>
            <c:strRef>
              <c:f>'נתונים לדוח שנתי'!$I$6</c:f>
              <c:strCache>
                <c:ptCount val="1"/>
                <c:pt idx="0">
                  <c:v>חנקן אמוניאקלי</c:v>
                </c:pt>
              </c:strCache>
            </c:strRef>
          </c:tx>
          <c:marker>
            <c:symbol val="none"/>
          </c:marker>
          <c:cat>
            <c:strRef>
              <c:f>'נתונים לדוח שנתי'!$A$8:$A$19</c:f>
              <c:strCache>
                <c:ptCount val="12"/>
                <c:pt idx="0">
                  <c:v>ינואר</c:v>
                </c:pt>
                <c:pt idx="1">
                  <c:v>פברואר</c:v>
                </c:pt>
                <c:pt idx="2">
                  <c:v>מרץ</c:v>
                </c:pt>
                <c:pt idx="3">
                  <c:v>אפריל</c:v>
                </c:pt>
                <c:pt idx="4">
                  <c:v>מאי</c:v>
                </c:pt>
                <c:pt idx="5">
                  <c:v>יוני</c:v>
                </c:pt>
                <c:pt idx="6">
                  <c:v>יולי</c:v>
                </c:pt>
                <c:pt idx="7">
                  <c:v>אוגוסט</c:v>
                </c:pt>
                <c:pt idx="8">
                  <c:v>ספטמבר</c:v>
                </c:pt>
                <c:pt idx="9">
                  <c:v>אוקטובר</c:v>
                </c:pt>
                <c:pt idx="10">
                  <c:v>נובמבר</c:v>
                </c:pt>
                <c:pt idx="11">
                  <c:v>דצמבר </c:v>
                </c:pt>
              </c:strCache>
            </c:strRef>
          </c:cat>
          <c:val>
            <c:numRef>
              <c:f>'נתונים לדוח שנתי'!$I$8:$I$19</c:f>
              <c:numCache>
                <c:formatCode>#,##0</c:formatCode>
                <c:ptCount val="12"/>
                <c:pt idx="0">
                  <c:v>55.35</c:v>
                </c:pt>
                <c:pt idx="1">
                  <c:v>42.05</c:v>
                </c:pt>
                <c:pt idx="2">
                  <c:v>41.166666666666664</c:v>
                </c:pt>
                <c:pt idx="3">
                  <c:v>45.1</c:v>
                </c:pt>
                <c:pt idx="4">
                  <c:v>46.2</c:v>
                </c:pt>
                <c:pt idx="5">
                  <c:v>51</c:v>
                </c:pt>
                <c:pt idx="6">
                  <c:v>45</c:v>
                </c:pt>
                <c:pt idx="7">
                  <c:v>48.5</c:v>
                </c:pt>
                <c:pt idx="8">
                  <c:v>38.299999999999997</c:v>
                </c:pt>
                <c:pt idx="9">
                  <c:v>41.6</c:v>
                </c:pt>
                <c:pt idx="10">
                  <c:v>31.6</c:v>
                </c:pt>
                <c:pt idx="11">
                  <c:v>37.1</c:v>
                </c:pt>
              </c:numCache>
            </c:numRef>
          </c:val>
          <c:smooth val="0"/>
          <c:extLst>
            <c:ext xmlns:c16="http://schemas.microsoft.com/office/drawing/2014/chart" uri="{C3380CC4-5D6E-409C-BE32-E72D297353CC}">
              <c16:uniqueId val="{00000003-B64B-421F-BE4C-CA72E14C0943}"/>
            </c:ext>
          </c:extLst>
        </c:ser>
        <c:dLbls>
          <c:showLegendKey val="0"/>
          <c:showVal val="0"/>
          <c:showCatName val="0"/>
          <c:showSerName val="0"/>
          <c:showPercent val="0"/>
          <c:showBubbleSize val="0"/>
        </c:dLbls>
        <c:marker val="1"/>
        <c:smooth val="0"/>
        <c:axId val="462393648"/>
        <c:axId val="462395216"/>
      </c:lineChart>
      <c:lineChart>
        <c:grouping val="standard"/>
        <c:varyColors val="0"/>
        <c:ser>
          <c:idx val="2"/>
          <c:order val="2"/>
          <c:tx>
            <c:strRef>
              <c:f>'נתונים לדוח שנתי'!$H$6</c:f>
              <c:strCache>
                <c:ptCount val="1"/>
                <c:pt idx="0">
                  <c:v>מוצקים מרחפים</c:v>
                </c:pt>
              </c:strCache>
            </c:strRef>
          </c:tx>
          <c:marker>
            <c:symbol val="none"/>
          </c:marker>
          <c:cat>
            <c:strRef>
              <c:f>'נתונים לדוח שנתי'!$A$8:$A$19</c:f>
              <c:strCache>
                <c:ptCount val="12"/>
                <c:pt idx="0">
                  <c:v>ינואר</c:v>
                </c:pt>
                <c:pt idx="1">
                  <c:v>פברואר</c:v>
                </c:pt>
                <c:pt idx="2">
                  <c:v>מרץ</c:v>
                </c:pt>
                <c:pt idx="3">
                  <c:v>אפריל</c:v>
                </c:pt>
                <c:pt idx="4">
                  <c:v>מאי</c:v>
                </c:pt>
                <c:pt idx="5">
                  <c:v>יוני</c:v>
                </c:pt>
                <c:pt idx="6">
                  <c:v>יולי</c:v>
                </c:pt>
                <c:pt idx="7">
                  <c:v>אוגוסט</c:v>
                </c:pt>
                <c:pt idx="8">
                  <c:v>ספטמבר</c:v>
                </c:pt>
                <c:pt idx="9">
                  <c:v>אוקטובר</c:v>
                </c:pt>
                <c:pt idx="10">
                  <c:v>נובמבר</c:v>
                </c:pt>
                <c:pt idx="11">
                  <c:v>דצמבר </c:v>
                </c:pt>
              </c:strCache>
            </c:strRef>
          </c:cat>
          <c:val>
            <c:numRef>
              <c:f>'נתונים לדוח שנתי'!$H$8:$H$19</c:f>
              <c:numCache>
                <c:formatCode>#,##0</c:formatCode>
                <c:ptCount val="12"/>
                <c:pt idx="0">
                  <c:v>458.5</c:v>
                </c:pt>
                <c:pt idx="1">
                  <c:v>279.5</c:v>
                </c:pt>
                <c:pt idx="2">
                  <c:v>389.25</c:v>
                </c:pt>
                <c:pt idx="3">
                  <c:v>290</c:v>
                </c:pt>
                <c:pt idx="4">
                  <c:v>736</c:v>
                </c:pt>
                <c:pt idx="5">
                  <c:v>142</c:v>
                </c:pt>
                <c:pt idx="6">
                  <c:v>212</c:v>
                </c:pt>
                <c:pt idx="7">
                  <c:v>129</c:v>
                </c:pt>
                <c:pt idx="8">
                  <c:v>262</c:v>
                </c:pt>
                <c:pt idx="9">
                  <c:v>310</c:v>
                </c:pt>
                <c:pt idx="10">
                  <c:v>215</c:v>
                </c:pt>
                <c:pt idx="11">
                  <c:v>122</c:v>
                </c:pt>
              </c:numCache>
            </c:numRef>
          </c:val>
          <c:smooth val="0"/>
          <c:extLst>
            <c:ext xmlns:c16="http://schemas.microsoft.com/office/drawing/2014/chart" uri="{C3380CC4-5D6E-409C-BE32-E72D297353CC}">
              <c16:uniqueId val="{00000002-B64B-421F-BE4C-CA72E14C0943}"/>
            </c:ext>
          </c:extLst>
        </c:ser>
        <c:dLbls>
          <c:showLegendKey val="0"/>
          <c:showVal val="0"/>
          <c:showCatName val="0"/>
          <c:showSerName val="0"/>
          <c:showPercent val="0"/>
          <c:showBubbleSize val="0"/>
        </c:dLbls>
        <c:marker val="1"/>
        <c:smooth val="0"/>
        <c:axId val="599743824"/>
        <c:axId val="599739232"/>
      </c:lineChart>
      <c:catAx>
        <c:axId val="462393648"/>
        <c:scaling>
          <c:orientation val="minMax"/>
        </c:scaling>
        <c:delete val="0"/>
        <c:axPos val="b"/>
        <c:title>
          <c:tx>
            <c:rich>
              <a:bodyPr rot="0" vert="horz"/>
              <a:lstStyle/>
              <a:p>
                <a:pPr>
                  <a:defRPr/>
                </a:pPr>
                <a:r>
                  <a:rPr lang="he-IL"/>
                  <a:t>חודש</a:t>
                </a:r>
              </a:p>
            </c:rich>
          </c:tx>
          <c:layout/>
          <c:overlay val="0"/>
        </c:title>
        <c:numFmt formatCode="General" sourceLinked="1"/>
        <c:majorTickMark val="none"/>
        <c:minorTickMark val="none"/>
        <c:tickLblPos val="nextTo"/>
        <c:txPr>
          <a:bodyPr rot="-60000000" vert="horz"/>
          <a:lstStyle/>
          <a:p>
            <a:pPr>
              <a:defRPr/>
            </a:pPr>
            <a:endParaRPr lang="he-IL"/>
          </a:p>
        </c:txPr>
        <c:crossAx val="462395216"/>
        <c:crosses val="autoZero"/>
        <c:auto val="1"/>
        <c:lblAlgn val="ctr"/>
        <c:lblOffset val="100"/>
        <c:noMultiLvlLbl val="0"/>
      </c:catAx>
      <c:valAx>
        <c:axId val="462395216"/>
        <c:scaling>
          <c:orientation val="minMax"/>
        </c:scaling>
        <c:delete val="0"/>
        <c:axPos val="l"/>
        <c:majorGridlines/>
        <c:title>
          <c:tx>
            <c:rich>
              <a:bodyPr rot="-5400000" vert="horz"/>
              <a:lstStyle/>
              <a:p>
                <a:pPr>
                  <a:defRPr/>
                </a:pPr>
                <a:r>
                  <a:rPr lang="he-IL"/>
                  <a:t>ריכוז</a:t>
                </a:r>
                <a:r>
                  <a:rPr lang="he-IL" baseline="0"/>
                  <a:t> </a:t>
                </a:r>
                <a:r>
                  <a:rPr lang="he-IL"/>
                  <a:t>צח"ב, צח"כ, חנקן אמוניקאלי מג"ל</a:t>
                </a:r>
              </a:p>
            </c:rich>
          </c:tx>
          <c:layout/>
          <c:overlay val="0"/>
        </c:title>
        <c:numFmt formatCode="#,##0" sourceLinked="1"/>
        <c:majorTickMark val="none"/>
        <c:minorTickMark val="none"/>
        <c:tickLblPos val="nextTo"/>
        <c:txPr>
          <a:bodyPr rot="-60000000" vert="horz"/>
          <a:lstStyle/>
          <a:p>
            <a:pPr>
              <a:defRPr/>
            </a:pPr>
            <a:endParaRPr lang="he-IL"/>
          </a:p>
        </c:txPr>
        <c:crossAx val="462393648"/>
        <c:crosses val="autoZero"/>
        <c:crossBetween val="between"/>
      </c:valAx>
      <c:valAx>
        <c:axId val="599739232"/>
        <c:scaling>
          <c:orientation val="minMax"/>
        </c:scaling>
        <c:delete val="0"/>
        <c:axPos val="r"/>
        <c:title>
          <c:tx>
            <c:rich>
              <a:bodyPr/>
              <a:lstStyle/>
              <a:p>
                <a:pPr>
                  <a:defRPr/>
                </a:pPr>
                <a:r>
                  <a:rPr lang="he-IL"/>
                  <a:t>ריכוז מוצקים </a:t>
                </a:r>
                <a:r>
                  <a:rPr lang="he-IL" baseline="0"/>
                  <a:t>מרחפים מג"ל</a:t>
                </a:r>
                <a:endParaRPr lang="he-IL"/>
              </a:p>
            </c:rich>
          </c:tx>
          <c:layout>
            <c:manualLayout>
              <c:xMode val="edge"/>
              <c:yMode val="edge"/>
              <c:x val="0.95569900297116328"/>
              <c:y val="0.38540730463611955"/>
            </c:manualLayout>
          </c:layout>
          <c:overlay val="0"/>
        </c:title>
        <c:numFmt formatCode="#,##0" sourceLinked="1"/>
        <c:majorTickMark val="out"/>
        <c:minorTickMark val="none"/>
        <c:tickLblPos val="nextTo"/>
        <c:crossAx val="599743824"/>
        <c:crosses val="max"/>
        <c:crossBetween val="between"/>
      </c:valAx>
      <c:catAx>
        <c:axId val="599743824"/>
        <c:scaling>
          <c:orientation val="minMax"/>
        </c:scaling>
        <c:delete val="1"/>
        <c:axPos val="b"/>
        <c:numFmt formatCode="General" sourceLinked="1"/>
        <c:majorTickMark val="out"/>
        <c:minorTickMark val="none"/>
        <c:tickLblPos val="nextTo"/>
        <c:crossAx val="599739232"/>
        <c:crosses val="autoZero"/>
        <c:auto val="1"/>
        <c:lblAlgn val="ctr"/>
        <c:lblOffset val="100"/>
        <c:noMultiLvlLbl val="0"/>
      </c:catAx>
    </c:plotArea>
    <c:legend>
      <c:legendPos val="t"/>
      <c:layout>
        <c:manualLayout>
          <c:xMode val="edge"/>
          <c:yMode val="edge"/>
          <c:x val="0.27624634379448443"/>
          <c:y val="9.0617848970251727E-2"/>
          <c:w val="0.4475071969139171"/>
          <c:h val="5.5172885997945911E-2"/>
        </c:manualLayout>
      </c:layout>
      <c:overlay val="0"/>
      <c:txPr>
        <a:bodyPr rot="0" vert="horz"/>
        <a:lstStyle/>
        <a:p>
          <a:pPr>
            <a:defRPr/>
          </a:pPr>
          <a:endParaRPr lang="he-IL"/>
        </a:p>
      </c:txPr>
    </c:legend>
    <c:plotVisOnly val="1"/>
    <c:dispBlanksAs val="gap"/>
    <c:showDLblsOverMax val="0"/>
  </c:chart>
  <c:printSettings>
    <c:headerFooter/>
    <c:pageMargins b="0.75000000000000278" l="0.70000000000000062" r="0.70000000000000062" t="0.7500000000000027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800" b="1"/>
            </a:pPr>
            <a:r>
              <a:rPr lang="he-IL" sz="1800" b="1"/>
              <a:t>איכות </a:t>
            </a:r>
            <a:r>
              <a:rPr lang="en-US" sz="1800" b="1" baseline="0"/>
              <a:t> </a:t>
            </a:r>
            <a:r>
              <a:rPr lang="he-IL" sz="1800" b="1" baseline="0"/>
              <a:t>קולחין</a:t>
            </a:r>
            <a:endParaRPr lang="he-IL" sz="1800" b="1"/>
          </a:p>
        </c:rich>
      </c:tx>
      <c:layout/>
      <c:overlay val="0"/>
    </c:title>
    <c:autoTitleDeleted val="0"/>
    <c:plotArea>
      <c:layout>
        <c:manualLayout>
          <c:layoutTarget val="inner"/>
          <c:xMode val="edge"/>
          <c:yMode val="edge"/>
          <c:x val="0.11086799231183538"/>
          <c:y val="0.14698162729658787"/>
          <c:w val="0.80617191959107404"/>
          <c:h val="0.75706491412983135"/>
        </c:manualLayout>
      </c:layout>
      <c:lineChart>
        <c:grouping val="standard"/>
        <c:varyColors val="0"/>
        <c:ser>
          <c:idx val="0"/>
          <c:order val="0"/>
          <c:tx>
            <c:strRef>
              <c:f>'נתונים לדוח שנתי'!$Z$6</c:f>
              <c:strCache>
                <c:ptCount val="1"/>
                <c:pt idx="0">
                  <c:v>צח"ב</c:v>
                </c:pt>
              </c:strCache>
            </c:strRef>
          </c:tx>
          <c:marker>
            <c:symbol val="none"/>
          </c:marker>
          <c:cat>
            <c:strRef>
              <c:f>'נתונים לדוח שנתי'!$A$8:$A$19</c:f>
              <c:strCache>
                <c:ptCount val="12"/>
                <c:pt idx="0">
                  <c:v>ינואר</c:v>
                </c:pt>
                <c:pt idx="1">
                  <c:v>פברואר</c:v>
                </c:pt>
                <c:pt idx="2">
                  <c:v>מרץ</c:v>
                </c:pt>
                <c:pt idx="3">
                  <c:v>אפריל</c:v>
                </c:pt>
                <c:pt idx="4">
                  <c:v>מאי</c:v>
                </c:pt>
                <c:pt idx="5">
                  <c:v>יוני</c:v>
                </c:pt>
                <c:pt idx="6">
                  <c:v>יולי</c:v>
                </c:pt>
                <c:pt idx="7">
                  <c:v>אוגוסט</c:v>
                </c:pt>
                <c:pt idx="8">
                  <c:v>ספטמבר</c:v>
                </c:pt>
                <c:pt idx="9">
                  <c:v>אוקטובר</c:v>
                </c:pt>
                <c:pt idx="10">
                  <c:v>נובמבר</c:v>
                </c:pt>
                <c:pt idx="11">
                  <c:v>דצמבר </c:v>
                </c:pt>
              </c:strCache>
            </c:strRef>
          </c:cat>
          <c:val>
            <c:numRef>
              <c:f>'נתונים לדוח שנתי'!$Z$8:$Z$19</c:f>
              <c:numCache>
                <c:formatCode>#,##0.0</c:formatCode>
                <c:ptCount val="12"/>
                <c:pt idx="0">
                  <c:v>4.5444444444444443</c:v>
                </c:pt>
                <c:pt idx="1">
                  <c:v>5.75</c:v>
                </c:pt>
                <c:pt idx="2">
                  <c:v>5.8888888888888893</c:v>
                </c:pt>
                <c:pt idx="3">
                  <c:v>5</c:v>
                </c:pt>
                <c:pt idx="4">
                  <c:v>5.7142857142857144</c:v>
                </c:pt>
                <c:pt idx="5">
                  <c:v>6.1111111111111107</c:v>
                </c:pt>
                <c:pt idx="6">
                  <c:v>5.125</c:v>
                </c:pt>
                <c:pt idx="7">
                  <c:v>5.125</c:v>
                </c:pt>
                <c:pt idx="8">
                  <c:v>5</c:v>
                </c:pt>
                <c:pt idx="9">
                  <c:v>5</c:v>
                </c:pt>
                <c:pt idx="10">
                  <c:v>5</c:v>
                </c:pt>
                <c:pt idx="11">
                  <c:v>5</c:v>
                </c:pt>
              </c:numCache>
            </c:numRef>
          </c:val>
          <c:smooth val="0"/>
          <c:extLst>
            <c:ext xmlns:c16="http://schemas.microsoft.com/office/drawing/2014/chart" uri="{C3380CC4-5D6E-409C-BE32-E72D297353CC}">
              <c16:uniqueId val="{00000000-A2AC-4FFA-9F63-039788DA95FB}"/>
            </c:ext>
          </c:extLst>
        </c:ser>
        <c:ser>
          <c:idx val="1"/>
          <c:order val="1"/>
          <c:tx>
            <c:strRef>
              <c:f>'נתונים לדוח שנתי'!$AA$6</c:f>
              <c:strCache>
                <c:ptCount val="1"/>
                <c:pt idx="0">
                  <c:v>צח"כ</c:v>
                </c:pt>
              </c:strCache>
            </c:strRef>
          </c:tx>
          <c:marker>
            <c:symbol val="none"/>
          </c:marker>
          <c:cat>
            <c:strRef>
              <c:f>'נתונים לדוח שנתי'!$A$8:$A$19</c:f>
              <c:strCache>
                <c:ptCount val="12"/>
                <c:pt idx="0">
                  <c:v>ינואר</c:v>
                </c:pt>
                <c:pt idx="1">
                  <c:v>פברואר</c:v>
                </c:pt>
                <c:pt idx="2">
                  <c:v>מרץ</c:v>
                </c:pt>
                <c:pt idx="3">
                  <c:v>אפריל</c:v>
                </c:pt>
                <c:pt idx="4">
                  <c:v>מאי</c:v>
                </c:pt>
                <c:pt idx="5">
                  <c:v>יוני</c:v>
                </c:pt>
                <c:pt idx="6">
                  <c:v>יולי</c:v>
                </c:pt>
                <c:pt idx="7">
                  <c:v>אוגוסט</c:v>
                </c:pt>
                <c:pt idx="8">
                  <c:v>ספטמבר</c:v>
                </c:pt>
                <c:pt idx="9">
                  <c:v>אוקטובר</c:v>
                </c:pt>
                <c:pt idx="10">
                  <c:v>נובמבר</c:v>
                </c:pt>
                <c:pt idx="11">
                  <c:v>דצמבר </c:v>
                </c:pt>
              </c:strCache>
            </c:strRef>
          </c:cat>
          <c:val>
            <c:numRef>
              <c:f>'נתונים לדוח שנתי'!$AA$8:$AA$19</c:f>
              <c:numCache>
                <c:formatCode>#,##0.0</c:formatCode>
                <c:ptCount val="12"/>
                <c:pt idx="0">
                  <c:v>29.888888888888889</c:v>
                </c:pt>
                <c:pt idx="1">
                  <c:v>38.875</c:v>
                </c:pt>
                <c:pt idx="2">
                  <c:v>49</c:v>
                </c:pt>
                <c:pt idx="3">
                  <c:v>38.200000000000003</c:v>
                </c:pt>
                <c:pt idx="4">
                  <c:v>49.285714285714285</c:v>
                </c:pt>
                <c:pt idx="5">
                  <c:v>49.555555555555557</c:v>
                </c:pt>
                <c:pt idx="6">
                  <c:v>44.25</c:v>
                </c:pt>
                <c:pt idx="7">
                  <c:v>39.299999999999997</c:v>
                </c:pt>
                <c:pt idx="8">
                  <c:v>27.625</c:v>
                </c:pt>
                <c:pt idx="9">
                  <c:v>24</c:v>
                </c:pt>
                <c:pt idx="10">
                  <c:v>27</c:v>
                </c:pt>
                <c:pt idx="11">
                  <c:v>27.857142857142858</c:v>
                </c:pt>
              </c:numCache>
            </c:numRef>
          </c:val>
          <c:smooth val="0"/>
          <c:extLst>
            <c:ext xmlns:c16="http://schemas.microsoft.com/office/drawing/2014/chart" uri="{C3380CC4-5D6E-409C-BE32-E72D297353CC}">
              <c16:uniqueId val="{00000001-A2AC-4FFA-9F63-039788DA95FB}"/>
            </c:ext>
          </c:extLst>
        </c:ser>
        <c:ser>
          <c:idx val="2"/>
          <c:order val="2"/>
          <c:tx>
            <c:strRef>
              <c:f>'נתונים לדוח שנתי'!$AB$6</c:f>
              <c:strCache>
                <c:ptCount val="1"/>
                <c:pt idx="0">
                  <c:v>מוצקים מרחפים</c:v>
                </c:pt>
              </c:strCache>
            </c:strRef>
          </c:tx>
          <c:marker>
            <c:symbol val="none"/>
          </c:marker>
          <c:cat>
            <c:strRef>
              <c:f>'נתונים לדוח שנתי'!$A$8:$A$19</c:f>
              <c:strCache>
                <c:ptCount val="12"/>
                <c:pt idx="0">
                  <c:v>ינואר</c:v>
                </c:pt>
                <c:pt idx="1">
                  <c:v>פברואר</c:v>
                </c:pt>
                <c:pt idx="2">
                  <c:v>מרץ</c:v>
                </c:pt>
                <c:pt idx="3">
                  <c:v>אפריל</c:v>
                </c:pt>
                <c:pt idx="4">
                  <c:v>מאי</c:v>
                </c:pt>
                <c:pt idx="5">
                  <c:v>יוני</c:v>
                </c:pt>
                <c:pt idx="6">
                  <c:v>יולי</c:v>
                </c:pt>
                <c:pt idx="7">
                  <c:v>אוגוסט</c:v>
                </c:pt>
                <c:pt idx="8">
                  <c:v>ספטמבר</c:v>
                </c:pt>
                <c:pt idx="9">
                  <c:v>אוקטובר</c:v>
                </c:pt>
                <c:pt idx="10">
                  <c:v>נובמבר</c:v>
                </c:pt>
                <c:pt idx="11">
                  <c:v>דצמבר </c:v>
                </c:pt>
              </c:strCache>
            </c:strRef>
          </c:cat>
          <c:val>
            <c:numRef>
              <c:f>'נתונים לדוח שנתי'!$AB$8:$AB$19</c:f>
              <c:numCache>
                <c:formatCode>#,##0.0</c:formatCode>
                <c:ptCount val="12"/>
                <c:pt idx="0">
                  <c:v>4.6444444444444439</c:v>
                </c:pt>
                <c:pt idx="1">
                  <c:v>8.75</c:v>
                </c:pt>
                <c:pt idx="2">
                  <c:v>6.1111111111111107</c:v>
                </c:pt>
                <c:pt idx="3">
                  <c:v>7.8</c:v>
                </c:pt>
                <c:pt idx="4">
                  <c:v>9.4285714285714288</c:v>
                </c:pt>
                <c:pt idx="5">
                  <c:v>7.7777777777777777</c:v>
                </c:pt>
                <c:pt idx="6">
                  <c:v>5.75</c:v>
                </c:pt>
                <c:pt idx="7">
                  <c:v>6</c:v>
                </c:pt>
                <c:pt idx="8">
                  <c:v>6.125</c:v>
                </c:pt>
                <c:pt idx="9">
                  <c:v>5</c:v>
                </c:pt>
                <c:pt idx="10">
                  <c:v>5</c:v>
                </c:pt>
                <c:pt idx="11">
                  <c:v>5</c:v>
                </c:pt>
              </c:numCache>
            </c:numRef>
          </c:val>
          <c:smooth val="0"/>
          <c:extLst>
            <c:ext xmlns:c16="http://schemas.microsoft.com/office/drawing/2014/chart" uri="{C3380CC4-5D6E-409C-BE32-E72D297353CC}">
              <c16:uniqueId val="{00000002-A2AC-4FFA-9F63-039788DA95FB}"/>
            </c:ext>
          </c:extLst>
        </c:ser>
        <c:dLbls>
          <c:showLegendKey val="0"/>
          <c:showVal val="0"/>
          <c:showCatName val="0"/>
          <c:showSerName val="0"/>
          <c:showPercent val="0"/>
          <c:showBubbleSize val="0"/>
        </c:dLbls>
        <c:marker val="1"/>
        <c:smooth val="0"/>
        <c:axId val="462396392"/>
        <c:axId val="462395608"/>
      </c:lineChart>
      <c:lineChart>
        <c:grouping val="standard"/>
        <c:varyColors val="0"/>
        <c:ser>
          <c:idx val="3"/>
          <c:order val="3"/>
          <c:tx>
            <c:strRef>
              <c:f>'נתונים לדוח שנתי'!$AE$6</c:f>
              <c:strCache>
                <c:ptCount val="1"/>
                <c:pt idx="0">
                  <c:v>חנקן אמוניאקלי</c:v>
                </c:pt>
              </c:strCache>
            </c:strRef>
          </c:tx>
          <c:marker>
            <c:symbol val="none"/>
          </c:marker>
          <c:cat>
            <c:strRef>
              <c:f>'נתונים לדוח שנתי'!$A$8:$A$19</c:f>
              <c:strCache>
                <c:ptCount val="12"/>
                <c:pt idx="0">
                  <c:v>ינואר</c:v>
                </c:pt>
                <c:pt idx="1">
                  <c:v>פברואר</c:v>
                </c:pt>
                <c:pt idx="2">
                  <c:v>מרץ</c:v>
                </c:pt>
                <c:pt idx="3">
                  <c:v>אפריל</c:v>
                </c:pt>
                <c:pt idx="4">
                  <c:v>מאי</c:v>
                </c:pt>
                <c:pt idx="5">
                  <c:v>יוני</c:v>
                </c:pt>
                <c:pt idx="6">
                  <c:v>יולי</c:v>
                </c:pt>
                <c:pt idx="7">
                  <c:v>אוגוסט</c:v>
                </c:pt>
                <c:pt idx="8">
                  <c:v>ספטמבר</c:v>
                </c:pt>
                <c:pt idx="9">
                  <c:v>אוקטובר</c:v>
                </c:pt>
                <c:pt idx="10">
                  <c:v>נובמבר</c:v>
                </c:pt>
                <c:pt idx="11">
                  <c:v>דצמבר </c:v>
                </c:pt>
              </c:strCache>
            </c:strRef>
          </c:cat>
          <c:val>
            <c:numRef>
              <c:f>'נתונים לדוח שנתי'!$AE$8:$AE$19</c:f>
              <c:numCache>
                <c:formatCode>#,##0.0</c:formatCode>
                <c:ptCount val="12"/>
                <c:pt idx="0">
                  <c:v>3.4874999999999998</c:v>
                </c:pt>
                <c:pt idx="1">
                  <c:v>5.8774999999999995</c:v>
                </c:pt>
                <c:pt idx="2">
                  <c:v>11.94</c:v>
                </c:pt>
                <c:pt idx="3">
                  <c:v>16.815000000000001</c:v>
                </c:pt>
                <c:pt idx="4">
                  <c:v>4.4975000000000005</c:v>
                </c:pt>
                <c:pt idx="5">
                  <c:v>2.87</c:v>
                </c:pt>
                <c:pt idx="6">
                  <c:v>4.4400000000000004</c:v>
                </c:pt>
                <c:pt idx="7">
                  <c:v>1.2425000000000002</c:v>
                </c:pt>
                <c:pt idx="8">
                  <c:v>1.3225</c:v>
                </c:pt>
                <c:pt idx="9">
                  <c:v>0.2</c:v>
                </c:pt>
                <c:pt idx="10">
                  <c:v>0.96</c:v>
                </c:pt>
                <c:pt idx="11">
                  <c:v>0.23000000000000004</c:v>
                </c:pt>
              </c:numCache>
            </c:numRef>
          </c:val>
          <c:smooth val="0"/>
          <c:extLst>
            <c:ext xmlns:c16="http://schemas.microsoft.com/office/drawing/2014/chart" uri="{C3380CC4-5D6E-409C-BE32-E72D297353CC}">
              <c16:uniqueId val="{00000003-A2AC-4FFA-9F63-039788DA95FB}"/>
            </c:ext>
          </c:extLst>
        </c:ser>
        <c:dLbls>
          <c:showLegendKey val="0"/>
          <c:showVal val="0"/>
          <c:showCatName val="0"/>
          <c:showSerName val="0"/>
          <c:showPercent val="0"/>
          <c:showBubbleSize val="0"/>
        </c:dLbls>
        <c:marker val="1"/>
        <c:smooth val="0"/>
        <c:axId val="572130840"/>
        <c:axId val="572125264"/>
      </c:lineChart>
      <c:catAx>
        <c:axId val="462396392"/>
        <c:scaling>
          <c:orientation val="minMax"/>
        </c:scaling>
        <c:delete val="0"/>
        <c:axPos val="b"/>
        <c:title>
          <c:tx>
            <c:rich>
              <a:bodyPr rot="0" vert="horz"/>
              <a:lstStyle/>
              <a:p>
                <a:pPr>
                  <a:defRPr/>
                </a:pPr>
                <a:r>
                  <a:rPr lang="he-IL"/>
                  <a:t>חודש</a:t>
                </a:r>
              </a:p>
            </c:rich>
          </c:tx>
          <c:layout/>
          <c:overlay val="0"/>
        </c:title>
        <c:numFmt formatCode="General" sourceLinked="1"/>
        <c:majorTickMark val="none"/>
        <c:minorTickMark val="none"/>
        <c:tickLblPos val="nextTo"/>
        <c:txPr>
          <a:bodyPr rot="-60000000" vert="horz"/>
          <a:lstStyle/>
          <a:p>
            <a:pPr>
              <a:defRPr/>
            </a:pPr>
            <a:endParaRPr lang="he-IL"/>
          </a:p>
        </c:txPr>
        <c:crossAx val="462395608"/>
        <c:crosses val="autoZero"/>
        <c:auto val="1"/>
        <c:lblAlgn val="ctr"/>
        <c:lblOffset val="100"/>
        <c:noMultiLvlLbl val="0"/>
      </c:catAx>
      <c:valAx>
        <c:axId val="462395608"/>
        <c:scaling>
          <c:orientation val="minMax"/>
        </c:scaling>
        <c:delete val="0"/>
        <c:axPos val="l"/>
        <c:majorGridlines/>
        <c:title>
          <c:tx>
            <c:rich>
              <a:bodyPr rot="-5400000" vert="horz"/>
              <a:lstStyle/>
              <a:p>
                <a:pPr>
                  <a:defRPr/>
                </a:pPr>
                <a:r>
                  <a:rPr lang="he-IL" b="1"/>
                  <a:t>ריכוז צח"ב, צח"כ מ"מ</a:t>
                </a:r>
                <a:r>
                  <a:rPr lang="he-IL" b="1" baseline="0"/>
                  <a:t> ( מג"ל)</a:t>
                </a:r>
                <a:endParaRPr lang="he-IL" b="1"/>
              </a:p>
            </c:rich>
          </c:tx>
          <c:layout/>
          <c:overlay val="0"/>
        </c:title>
        <c:numFmt formatCode="#,##0.0" sourceLinked="1"/>
        <c:majorTickMark val="none"/>
        <c:minorTickMark val="none"/>
        <c:tickLblPos val="nextTo"/>
        <c:txPr>
          <a:bodyPr rot="-60000000" vert="horz"/>
          <a:lstStyle/>
          <a:p>
            <a:pPr>
              <a:defRPr/>
            </a:pPr>
            <a:endParaRPr lang="he-IL"/>
          </a:p>
        </c:txPr>
        <c:crossAx val="462396392"/>
        <c:crosses val="autoZero"/>
        <c:crossBetween val="between"/>
      </c:valAx>
      <c:valAx>
        <c:axId val="572125264"/>
        <c:scaling>
          <c:orientation val="minMax"/>
        </c:scaling>
        <c:delete val="0"/>
        <c:axPos val="r"/>
        <c:title>
          <c:tx>
            <c:rich>
              <a:bodyPr/>
              <a:lstStyle/>
              <a:p>
                <a:pPr>
                  <a:defRPr/>
                </a:pPr>
                <a:r>
                  <a:rPr lang="he-IL"/>
                  <a:t>חנקן אמוניאקלי (מג"ל)</a:t>
                </a:r>
              </a:p>
            </c:rich>
          </c:tx>
          <c:layout/>
          <c:overlay val="0"/>
        </c:title>
        <c:numFmt formatCode="#,##0.0" sourceLinked="1"/>
        <c:majorTickMark val="out"/>
        <c:minorTickMark val="none"/>
        <c:tickLblPos val="nextTo"/>
        <c:crossAx val="572130840"/>
        <c:crosses val="max"/>
        <c:crossBetween val="between"/>
      </c:valAx>
      <c:catAx>
        <c:axId val="572130840"/>
        <c:scaling>
          <c:orientation val="minMax"/>
        </c:scaling>
        <c:delete val="1"/>
        <c:axPos val="b"/>
        <c:numFmt formatCode="General" sourceLinked="1"/>
        <c:majorTickMark val="out"/>
        <c:minorTickMark val="none"/>
        <c:tickLblPos val="nextTo"/>
        <c:crossAx val="572125264"/>
        <c:crosses val="autoZero"/>
        <c:auto val="1"/>
        <c:lblAlgn val="ctr"/>
        <c:lblOffset val="100"/>
        <c:noMultiLvlLbl val="0"/>
      </c:catAx>
    </c:plotArea>
    <c:legend>
      <c:legendPos val="t"/>
      <c:layout>
        <c:manualLayout>
          <c:xMode val="edge"/>
          <c:yMode val="edge"/>
          <c:x val="0.26243480843618255"/>
          <c:y val="9.1777894429863047E-2"/>
          <c:w val="0.47203583588288406"/>
          <c:h val="5.3579002624671919E-2"/>
        </c:manualLayout>
      </c:layout>
      <c:overlay val="0"/>
      <c:txPr>
        <a:bodyPr rot="0" vert="horz"/>
        <a:lstStyle/>
        <a:p>
          <a:pPr>
            <a:defRPr/>
          </a:pPr>
          <a:endParaRPr lang="he-IL"/>
        </a:p>
      </c:txPr>
    </c:legend>
    <c:plotVisOnly val="1"/>
    <c:dispBlanksAs val="gap"/>
    <c:showDLblsOverMax val="0"/>
  </c:chart>
  <c:printSettings>
    <c:headerFooter/>
    <c:pageMargins b="0.750000000000003" l="0.70000000000000062" r="0.70000000000000062" t="0.750000000000003"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5521</xdr:colOff>
      <xdr:row>0</xdr:row>
      <xdr:rowOff>0</xdr:rowOff>
    </xdr:from>
    <xdr:to>
      <xdr:col>4</xdr:col>
      <xdr:colOff>49477</xdr:colOff>
      <xdr:row>4</xdr:row>
      <xdr:rowOff>229979</xdr:rowOff>
    </xdr:to>
    <xdr:sp macro="" textlink="">
      <xdr:nvSpPr>
        <xdr:cNvPr id="6" name="תיבת טקסט 2">
          <a:extLst>
            <a:ext uri="{FF2B5EF4-FFF2-40B4-BE49-F238E27FC236}">
              <a16:creationId xmlns:a16="http://schemas.microsoft.com/office/drawing/2014/main" id="{00000000-0008-0000-0000-000006000000}"/>
            </a:ext>
          </a:extLst>
        </xdr:cNvPr>
        <xdr:cNvSpPr txBox="1">
          <a:spLocks noChangeArrowheads="1"/>
        </xdr:cNvSpPr>
      </xdr:nvSpPr>
      <xdr:spPr bwMode="auto">
        <a:xfrm flipH="1">
          <a:off x="11179538273" y="0"/>
          <a:ext cx="2393456" cy="928479"/>
        </a:xfrm>
        <a:prstGeom prst="rect">
          <a:avLst/>
        </a:prstGeom>
        <a:solidFill>
          <a:srgbClr val="FFFFFF"/>
        </a:solidFill>
        <a:ln w="9525">
          <a:noFill/>
          <a:miter lim="800000"/>
          <a:headEnd/>
          <a:tailEnd/>
        </a:ln>
      </xdr:spPr>
      <xdr:txBody>
        <a:bodyPr vertOverflow="clip" wrap="square" lIns="91440" tIns="45720" rIns="91440" bIns="45720" anchor="t" upright="1"/>
        <a:lstStyle/>
        <a:p>
          <a:pPr algn="r" rtl="1">
            <a:defRPr sz="1000"/>
          </a:pPr>
          <a:endParaRPr lang="he-IL" sz="400" b="0" i="0" u="none" strike="noStrike" baseline="0">
            <a:solidFill>
              <a:srgbClr val="000000"/>
            </a:solidFill>
            <a:latin typeface="David"/>
            <a:cs typeface="David"/>
          </a:endParaRPr>
        </a:p>
        <a:p>
          <a:pPr algn="r" rtl="1">
            <a:defRPr sz="1000"/>
          </a:pPr>
          <a:r>
            <a:rPr lang="he-IL" sz="1200" b="1" i="0" u="none" strike="noStrike" baseline="0">
              <a:solidFill>
                <a:srgbClr val="000000"/>
              </a:solidFill>
              <a:latin typeface="Arial (Hebrew)"/>
              <a:cs typeface="Arial (Hebrew)"/>
            </a:rPr>
            <a:t>שטאנג בניה והנדסה בע"מ</a:t>
          </a:r>
          <a:endParaRPr lang="he-IL" sz="900" b="1" i="0" u="none" strike="noStrike" baseline="0">
            <a:solidFill>
              <a:srgbClr val="000000"/>
            </a:solidFill>
            <a:latin typeface="Arial"/>
            <a:cs typeface="Arial"/>
          </a:endParaRPr>
        </a:p>
        <a:p>
          <a:pPr algn="r" rtl="1">
            <a:defRPr sz="1000"/>
          </a:pPr>
          <a:r>
            <a:rPr lang="he-IL" sz="900" b="0" i="0" u="none" strike="noStrike" baseline="0">
              <a:solidFill>
                <a:srgbClr val="000000"/>
              </a:solidFill>
              <a:latin typeface="Arial (Hebrew)"/>
              <a:cs typeface="Arial (Hebrew)"/>
            </a:rPr>
            <a:t>חבצלת החוף 5 </a:t>
          </a:r>
          <a:r>
            <a:rPr lang="he-IL" sz="900" b="0" i="0" u="none" strike="noStrike" baseline="0">
              <a:solidFill>
                <a:srgbClr val="000000"/>
              </a:solidFill>
              <a:latin typeface="Arial"/>
              <a:cs typeface="Arial"/>
            </a:rPr>
            <a:t>  </a:t>
          </a:r>
          <a:r>
            <a:rPr lang="he-IL" sz="900" b="0" i="0" u="none" strike="noStrike" baseline="0">
              <a:solidFill>
                <a:srgbClr val="000000"/>
              </a:solidFill>
              <a:latin typeface="Arial (Hebrew)"/>
              <a:cs typeface="Arial (Hebrew)"/>
            </a:rPr>
            <a:t>א.ת. צפוני  יבנה.</a:t>
          </a:r>
          <a:r>
            <a:rPr lang="he-IL" sz="900" b="0" i="0" u="none" strike="noStrike" baseline="0">
              <a:solidFill>
                <a:srgbClr val="000000"/>
              </a:solidFill>
              <a:latin typeface="Arial"/>
              <a:cs typeface="Arial"/>
            </a:rPr>
            <a:t>   </a:t>
          </a:r>
        </a:p>
        <a:p>
          <a:pPr algn="r" rtl="1">
            <a:defRPr sz="1000"/>
          </a:pPr>
          <a:r>
            <a:rPr lang="he-IL" sz="900" b="0" i="0" u="none" strike="noStrike" baseline="0">
              <a:solidFill>
                <a:srgbClr val="000000"/>
              </a:solidFill>
              <a:latin typeface="Arial (Hebrew)"/>
              <a:cs typeface="Arial (Hebrew)"/>
            </a:rPr>
            <a:t>מען למכתבים: ת.ד. 13273  יבנה</a:t>
          </a:r>
          <a:r>
            <a:rPr lang="he-IL" sz="900" b="0" i="0" u="none" strike="noStrike" baseline="0">
              <a:solidFill>
                <a:srgbClr val="000000"/>
              </a:solidFill>
              <a:latin typeface="Arial"/>
              <a:cs typeface="Arial"/>
            </a:rPr>
            <a:t> 8122453</a:t>
          </a:r>
        </a:p>
        <a:p>
          <a:pPr algn="r" rtl="1">
            <a:defRPr sz="1000"/>
          </a:pPr>
          <a:r>
            <a:rPr lang="he-IL" sz="900" b="0" i="0" u="none" strike="noStrike" baseline="0">
              <a:solidFill>
                <a:srgbClr val="000000"/>
              </a:solidFill>
              <a:latin typeface="Arial (Hebrew)"/>
              <a:cs typeface="Arial (Hebrew)"/>
            </a:rPr>
            <a:t>טל' 08-9333305</a:t>
          </a:r>
          <a:r>
            <a:rPr lang="he-IL" sz="900" b="0" i="0" u="none" strike="noStrike" baseline="0">
              <a:solidFill>
                <a:srgbClr val="000000"/>
              </a:solidFill>
              <a:latin typeface="Arial"/>
              <a:cs typeface="Arial"/>
            </a:rPr>
            <a:t>             </a:t>
          </a:r>
          <a:r>
            <a:rPr lang="he-IL" sz="900" b="0" i="0" u="none" strike="noStrike" baseline="0">
              <a:solidFill>
                <a:srgbClr val="000000"/>
              </a:solidFill>
              <a:latin typeface="Arial (Hebrew)"/>
              <a:cs typeface="Arial (Hebrew)"/>
            </a:rPr>
            <a:t>פקס 08-9333307</a:t>
          </a:r>
          <a:endParaRPr lang="he-IL" sz="900" b="0" i="0" u="none" strike="noStrike" baseline="0">
            <a:solidFill>
              <a:srgbClr val="000000"/>
            </a:solidFill>
            <a:latin typeface="Arial"/>
            <a:cs typeface="Arial"/>
          </a:endParaRPr>
        </a:p>
        <a:p>
          <a:pPr algn="r" rtl="1">
            <a:defRPr sz="1000"/>
          </a:pPr>
          <a:r>
            <a:rPr lang="en-US" sz="900" b="0" i="0" u="none" strike="noStrike" baseline="0">
              <a:solidFill>
                <a:srgbClr val="0000FF"/>
              </a:solidFill>
              <a:latin typeface="Arial"/>
              <a:cs typeface="Arial"/>
            </a:rPr>
            <a:t>info@shtang.co.il</a:t>
          </a:r>
          <a:r>
            <a:rPr lang="en-US" sz="900" b="0" i="0" u="none" strike="noStrike" baseline="0">
              <a:solidFill>
                <a:srgbClr val="000000"/>
              </a:solidFill>
              <a:latin typeface="Arial"/>
              <a:cs typeface="Arial"/>
            </a:rPr>
            <a:t>      </a:t>
          </a:r>
          <a:r>
            <a:rPr lang="en-US" sz="900" b="0" i="0" u="none" strike="noStrike" baseline="0">
              <a:solidFill>
                <a:srgbClr val="0000FF"/>
              </a:solidFill>
              <a:latin typeface="Arial"/>
              <a:cs typeface="Arial"/>
            </a:rPr>
            <a:t>www.shtang.co.il</a:t>
          </a:r>
          <a:r>
            <a:rPr lang="en-US" sz="900" b="0" i="0" u="none" strike="noStrike" baseline="0">
              <a:solidFill>
                <a:srgbClr val="000000"/>
              </a:solidFill>
              <a:latin typeface="Arial"/>
              <a:cs typeface="Arial"/>
            </a:rPr>
            <a:t>   </a:t>
          </a:r>
          <a:r>
            <a:rPr lang="en-US" sz="800" b="0" i="0" u="none" strike="noStrike" baseline="0">
              <a:solidFill>
                <a:srgbClr val="000000"/>
              </a:solidFill>
              <a:latin typeface="David"/>
              <a:cs typeface="David"/>
            </a:rPr>
            <a:t> </a:t>
          </a:r>
        </a:p>
        <a:p>
          <a:pPr algn="r" rtl="1">
            <a:defRPr sz="1000"/>
          </a:pPr>
          <a:endParaRPr lang="en-US" sz="800" b="0" i="0" u="none" strike="noStrike" baseline="0">
            <a:solidFill>
              <a:srgbClr val="000000"/>
            </a:solidFill>
            <a:latin typeface="David"/>
            <a:cs typeface="David"/>
          </a:endParaRPr>
        </a:p>
      </xdr:txBody>
    </xdr:sp>
    <xdr:clientData/>
  </xdr:twoCellAnchor>
  <xdr:twoCellAnchor editAs="oneCell">
    <xdr:from>
      <xdr:col>5</xdr:col>
      <xdr:colOff>31592</xdr:colOff>
      <xdr:row>0</xdr:row>
      <xdr:rowOff>128479</xdr:rowOff>
    </xdr:from>
    <xdr:to>
      <xdr:col>11</xdr:col>
      <xdr:colOff>60564</xdr:colOff>
      <xdr:row>4</xdr:row>
      <xdr:rowOff>7277</xdr:rowOff>
    </xdr:to>
    <xdr:pic>
      <xdr:nvPicPr>
        <xdr:cNvPr id="7" name="תמונה 6" descr="לוגו שטאנג.png">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stretch>
          <a:fillRect/>
        </a:stretch>
      </xdr:blipFill>
      <xdr:spPr>
        <a:xfrm>
          <a:off x="11176575126" y="128479"/>
          <a:ext cx="2187282" cy="5772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10</xdr:col>
      <xdr:colOff>371475</xdr:colOff>
      <xdr:row>23</xdr:row>
      <xdr:rowOff>19050</xdr:rowOff>
    </xdr:to>
    <xdr:graphicFrame macro="">
      <xdr:nvGraphicFramePr>
        <xdr:cNvPr id="2" name="תרשים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628650</xdr:colOff>
      <xdr:row>0</xdr:row>
      <xdr:rowOff>152400</xdr:rowOff>
    </xdr:from>
    <xdr:to>
      <xdr:col>21</xdr:col>
      <xdr:colOff>314325</xdr:colOff>
      <xdr:row>22</xdr:row>
      <xdr:rowOff>171450</xdr:rowOff>
    </xdr:to>
    <xdr:graphicFrame macro="">
      <xdr:nvGraphicFramePr>
        <xdr:cNvPr id="3" name="תרשים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266701</xdr:colOff>
      <xdr:row>1</xdr:row>
      <xdr:rowOff>57150</xdr:rowOff>
    </xdr:from>
    <xdr:to>
      <xdr:col>15</xdr:col>
      <xdr:colOff>9526</xdr:colOff>
      <xdr:row>24</xdr:row>
      <xdr:rowOff>57150</xdr:rowOff>
    </xdr:to>
    <xdr:graphicFrame macro="">
      <xdr:nvGraphicFramePr>
        <xdr:cNvPr id="2" name="תרשים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xdr:rowOff>
    </xdr:from>
    <xdr:to>
      <xdr:col>11</xdr:col>
      <xdr:colOff>664509</xdr:colOff>
      <xdr:row>23</xdr:row>
      <xdr:rowOff>123826</xdr:rowOff>
    </xdr:to>
    <xdr:graphicFrame macro="">
      <xdr:nvGraphicFramePr>
        <xdr:cNvPr id="3" name="תרשים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2"/>
  <sheetViews>
    <sheetView rightToLeft="1" tabSelected="1" view="pageBreakPreview" zoomScale="115" zoomScaleNormal="115" zoomScaleSheetLayoutView="115" zoomScalePageLayoutView="85" workbookViewId="0">
      <selection activeCell="E11" sqref="E11"/>
    </sheetView>
  </sheetViews>
  <sheetFormatPr defaultColWidth="9" defaultRowHeight="14.25" x14ac:dyDescent="0.2"/>
  <cols>
    <col min="1" max="1" width="2.5" style="3" customWidth="1"/>
    <col min="2" max="2" width="6.25" style="3" customWidth="1"/>
    <col min="3" max="3" width="20.625" style="3" customWidth="1"/>
    <col min="4" max="4" width="3.875" style="3" customWidth="1"/>
    <col min="5" max="5" width="10.375" style="3" customWidth="1"/>
    <col min="6" max="6" width="9" style="3" customWidth="1"/>
    <col min="7" max="7" width="1.625" style="3" customWidth="1"/>
    <col min="8" max="8" width="8.875" style="3" customWidth="1"/>
    <col min="9" max="9" width="0" style="3" hidden="1" customWidth="1"/>
    <col min="10" max="10" width="1.375" style="3" hidden="1" customWidth="1"/>
    <col min="11" max="11" width="8.875" style="3" customWidth="1"/>
    <col min="12" max="16384" width="9" style="3"/>
  </cols>
  <sheetData>
    <row r="1" spans="1:17" ht="14.25" customHeight="1" x14ac:dyDescent="0.2">
      <c r="B1" s="330"/>
      <c r="C1" s="330"/>
      <c r="D1" s="330"/>
      <c r="E1" s="330"/>
      <c r="F1" s="330"/>
      <c r="G1" s="330"/>
      <c r="H1" s="330"/>
      <c r="I1" s="330"/>
      <c r="J1" s="330"/>
      <c r="K1" s="330"/>
      <c r="L1" s="5"/>
      <c r="M1" s="5"/>
      <c r="N1" s="5"/>
      <c r="O1" s="5"/>
      <c r="P1" s="5"/>
      <c r="Q1" s="5"/>
    </row>
    <row r="2" spans="1:17" x14ac:dyDescent="0.2">
      <c r="B2" s="330"/>
      <c r="C2" s="330"/>
      <c r="D2" s="330"/>
      <c r="E2" s="330"/>
      <c r="F2" s="330"/>
      <c r="G2" s="330"/>
      <c r="H2" s="330"/>
      <c r="I2" s="330"/>
      <c r="J2" s="330"/>
      <c r="K2" s="330"/>
      <c r="L2" s="5"/>
      <c r="M2" s="5"/>
      <c r="N2" s="5"/>
      <c r="O2" s="5"/>
      <c r="P2" s="5"/>
      <c r="Q2" s="5"/>
    </row>
    <row r="3" spans="1:17" x14ac:dyDescent="0.2">
      <c r="B3" s="330"/>
      <c r="C3" s="330"/>
      <c r="D3" s="330"/>
      <c r="E3" s="330"/>
      <c r="F3" s="330"/>
      <c r="G3" s="330"/>
      <c r="H3" s="330"/>
      <c r="I3" s="330"/>
      <c r="J3" s="330"/>
      <c r="K3" s="330"/>
      <c r="L3" s="5"/>
      <c r="M3" s="5"/>
      <c r="N3" s="5"/>
      <c r="O3" s="5"/>
      <c r="P3" s="5"/>
      <c r="Q3" s="5"/>
    </row>
    <row r="4" spans="1:17" x14ac:dyDescent="0.2">
      <c r="B4" s="330"/>
      <c r="C4" s="330"/>
      <c r="D4" s="330"/>
      <c r="E4" s="330"/>
      <c r="F4" s="330"/>
      <c r="G4" s="330"/>
      <c r="H4" s="330"/>
      <c r="I4" s="330"/>
      <c r="J4" s="330"/>
      <c r="K4" s="330"/>
      <c r="L4" s="5"/>
      <c r="M4" s="5"/>
      <c r="N4" s="5"/>
      <c r="O4" s="5"/>
      <c r="P4" s="5"/>
      <c r="Q4" s="5"/>
    </row>
    <row r="5" spans="1:17" ht="26.25" customHeight="1" x14ac:dyDescent="0.2">
      <c r="B5" s="330"/>
      <c r="C5" s="330"/>
      <c r="D5" s="330"/>
      <c r="E5" s="330"/>
      <c r="F5" s="330"/>
      <c r="G5" s="330"/>
      <c r="H5" s="330"/>
      <c r="I5" s="330"/>
      <c r="J5" s="330"/>
      <c r="K5" s="330"/>
      <c r="L5" s="5"/>
    </row>
    <row r="6" spans="1:17" ht="15" x14ac:dyDescent="0.2">
      <c r="F6" s="336">
        <f ca="1">TODAY()</f>
        <v>45379</v>
      </c>
      <c r="G6" s="336"/>
      <c r="H6" s="336"/>
      <c r="I6" s="336"/>
      <c r="J6" s="336"/>
      <c r="K6" s="336"/>
    </row>
    <row r="7" spans="1:17" ht="15" x14ac:dyDescent="0.2">
      <c r="B7" s="12" t="s">
        <v>126</v>
      </c>
    </row>
    <row r="8" spans="1:17" ht="15" x14ac:dyDescent="0.2">
      <c r="B8" s="33" t="s">
        <v>107</v>
      </c>
      <c r="C8" s="3" t="s">
        <v>539</v>
      </c>
    </row>
    <row r="9" spans="1:17" ht="15" x14ac:dyDescent="0.2">
      <c r="B9" s="25"/>
      <c r="C9" s="26" t="s">
        <v>266</v>
      </c>
    </row>
    <row r="10" spans="1:17" ht="15" x14ac:dyDescent="0.2">
      <c r="B10" s="33"/>
      <c r="C10" s="34"/>
      <c r="D10" s="35"/>
    </row>
    <row r="11" spans="1:17" ht="15" x14ac:dyDescent="0.2">
      <c r="B11" s="6"/>
    </row>
    <row r="12" spans="1:17" ht="15" x14ac:dyDescent="0.2">
      <c r="B12" s="6" t="s">
        <v>87</v>
      </c>
    </row>
    <row r="13" spans="1:17" ht="15" x14ac:dyDescent="0.2">
      <c r="B13" s="6"/>
    </row>
    <row r="14" spans="1:17" ht="15.75" x14ac:dyDescent="0.2">
      <c r="B14" s="75" t="s">
        <v>265</v>
      </c>
      <c r="C14" s="50"/>
      <c r="D14" s="50"/>
      <c r="E14" s="13"/>
      <c r="F14" s="30">
        <v>2023</v>
      </c>
    </row>
    <row r="15" spans="1:17" ht="15.6" customHeight="1" x14ac:dyDescent="0.2">
      <c r="A15" s="302" t="s">
        <v>542</v>
      </c>
      <c r="B15" s="303"/>
      <c r="C15" s="303"/>
      <c r="D15" s="303"/>
      <c r="E15" s="303"/>
      <c r="F15" s="303"/>
      <c r="G15" s="303"/>
      <c r="H15" s="303"/>
      <c r="I15" s="303"/>
      <c r="J15" s="303"/>
      <c r="K15" s="303"/>
      <c r="L15" s="303"/>
    </row>
    <row r="16" spans="1:17" ht="15.6" customHeight="1" x14ac:dyDescent="0.2">
      <c r="A16" s="303"/>
      <c r="B16" s="303"/>
      <c r="C16" s="303"/>
      <c r="D16" s="303"/>
      <c r="E16" s="303"/>
      <c r="F16" s="303"/>
      <c r="G16" s="303"/>
      <c r="H16" s="303"/>
      <c r="I16" s="303"/>
      <c r="J16" s="303"/>
      <c r="K16" s="303"/>
      <c r="L16" s="303"/>
    </row>
    <row r="17" spans="1:13" ht="15.6" customHeight="1" x14ac:dyDescent="0.2">
      <c r="A17" s="303"/>
      <c r="B17" s="303"/>
      <c r="C17" s="303"/>
      <c r="D17" s="303"/>
      <c r="E17" s="303"/>
      <c r="F17" s="303"/>
      <c r="G17" s="303"/>
      <c r="H17" s="303"/>
      <c r="I17" s="303"/>
      <c r="J17" s="303"/>
      <c r="K17" s="303"/>
      <c r="L17" s="303"/>
    </row>
    <row r="18" spans="1:13" ht="15.6" customHeight="1" x14ac:dyDescent="0.2">
      <c r="A18" s="303"/>
      <c r="B18" s="303"/>
      <c r="C18" s="303"/>
      <c r="D18" s="303"/>
      <c r="E18" s="303"/>
      <c r="F18" s="303"/>
      <c r="G18" s="303"/>
      <c r="H18" s="303"/>
      <c r="I18" s="303"/>
      <c r="J18" s="303"/>
      <c r="K18" s="303"/>
      <c r="L18" s="303"/>
    </row>
    <row r="19" spans="1:13" ht="15.6" customHeight="1" x14ac:dyDescent="0.2">
      <c r="A19" s="303"/>
      <c r="B19" s="303"/>
      <c r="C19" s="303"/>
      <c r="D19" s="303"/>
      <c r="E19" s="303"/>
      <c r="F19" s="303"/>
      <c r="G19" s="303"/>
      <c r="H19" s="303"/>
      <c r="I19" s="303"/>
      <c r="J19" s="303"/>
      <c r="K19" s="303"/>
      <c r="L19" s="303"/>
    </row>
    <row r="20" spans="1:13" ht="15.6" customHeight="1" x14ac:dyDescent="0.2">
      <c r="A20" s="303"/>
      <c r="B20" s="303"/>
      <c r="C20" s="303"/>
      <c r="D20" s="303"/>
      <c r="E20" s="303"/>
      <c r="F20" s="303"/>
      <c r="G20" s="303"/>
      <c r="H20" s="303"/>
      <c r="I20" s="303"/>
      <c r="J20" s="303"/>
      <c r="K20" s="303"/>
      <c r="L20" s="303"/>
    </row>
    <row r="21" spans="1:13" ht="15.6" customHeight="1" x14ac:dyDescent="0.2">
      <c r="A21" s="303"/>
      <c r="B21" s="303"/>
      <c r="C21" s="303"/>
      <c r="D21" s="303"/>
      <c r="E21" s="303"/>
      <c r="F21" s="303"/>
      <c r="G21" s="303"/>
      <c r="H21" s="303"/>
      <c r="I21" s="303"/>
      <c r="J21" s="303"/>
      <c r="K21" s="303"/>
      <c r="L21" s="303"/>
    </row>
    <row r="22" spans="1:13" ht="92.25" customHeight="1" x14ac:dyDescent="0.2">
      <c r="A22" s="303"/>
      <c r="B22" s="303"/>
      <c r="C22" s="303"/>
      <c r="D22" s="303"/>
      <c r="E22" s="303"/>
      <c r="F22" s="303"/>
      <c r="G22" s="303"/>
      <c r="H22" s="303"/>
      <c r="I22" s="303"/>
      <c r="J22" s="303"/>
      <c r="K22" s="303"/>
      <c r="L22" s="303"/>
    </row>
    <row r="23" spans="1:13" ht="15.75" x14ac:dyDescent="0.2">
      <c r="B23" s="7" t="s">
        <v>88</v>
      </c>
    </row>
    <row r="24" spans="1:13" s="31" customFormat="1" ht="23.1" hidden="1" customHeight="1" thickTop="1" thickBot="1" x14ac:dyDescent="0.25">
      <c r="B24" s="325"/>
      <c r="C24" s="326"/>
      <c r="D24" s="326"/>
      <c r="E24" s="326"/>
      <c r="F24" s="326"/>
      <c r="G24" s="326"/>
      <c r="H24" s="326"/>
      <c r="I24" s="326"/>
      <c r="J24" s="326"/>
      <c r="K24" s="327"/>
      <c r="M24" s="3"/>
    </row>
    <row r="25" spans="1:13" s="31" customFormat="1" ht="27.75" hidden="1" customHeight="1" thickTop="1" thickBot="1" x14ac:dyDescent="0.25">
      <c r="B25" s="325"/>
      <c r="C25" s="326"/>
      <c r="D25" s="326"/>
      <c r="E25" s="326"/>
      <c r="F25" s="326"/>
      <c r="G25" s="326"/>
      <c r="H25" s="326"/>
      <c r="I25" s="326"/>
      <c r="J25" s="326"/>
      <c r="K25" s="327"/>
      <c r="M25" s="3"/>
    </row>
    <row r="26" spans="1:13" s="31" customFormat="1" ht="23.1" hidden="1" customHeight="1" thickTop="1" thickBot="1" x14ac:dyDescent="0.25">
      <c r="B26" s="325"/>
      <c r="C26" s="326"/>
      <c r="D26" s="326"/>
      <c r="E26" s="326"/>
      <c r="F26" s="326"/>
      <c r="G26" s="326"/>
      <c r="H26" s="326"/>
      <c r="I26" s="326"/>
      <c r="J26" s="326"/>
      <c r="K26" s="327"/>
      <c r="M26" s="3"/>
    </row>
    <row r="27" spans="1:13" s="31" customFormat="1" ht="23.1" hidden="1" customHeight="1" thickTop="1" thickBot="1" x14ac:dyDescent="0.25">
      <c r="B27" s="333"/>
      <c r="C27" s="334"/>
      <c r="D27" s="334"/>
      <c r="E27" s="334"/>
      <c r="F27" s="334"/>
      <c r="G27" s="334"/>
      <c r="H27" s="334"/>
      <c r="I27" s="334"/>
      <c r="J27" s="334"/>
      <c r="K27" s="335"/>
      <c r="M27" s="3"/>
    </row>
    <row r="28" spans="1:13" s="31" customFormat="1" ht="23.1" hidden="1" customHeight="1" thickTop="1" thickBot="1" x14ac:dyDescent="0.25">
      <c r="B28" s="322"/>
      <c r="C28" s="323"/>
      <c r="D28" s="323"/>
      <c r="E28" s="323"/>
      <c r="F28" s="323"/>
      <c r="G28" s="323"/>
      <c r="H28" s="323"/>
      <c r="I28" s="323"/>
      <c r="J28" s="323"/>
      <c r="K28" s="324"/>
      <c r="M28" s="3"/>
    </row>
    <row r="29" spans="1:13" s="31" customFormat="1" ht="23.1" hidden="1" customHeight="1" thickTop="1" thickBot="1" x14ac:dyDescent="0.25">
      <c r="B29" s="322"/>
      <c r="C29" s="323"/>
      <c r="D29" s="323"/>
      <c r="E29" s="323"/>
      <c r="F29" s="323"/>
      <c r="G29" s="323"/>
      <c r="H29" s="323"/>
      <c r="I29" s="323"/>
      <c r="J29" s="323"/>
      <c r="K29" s="324"/>
      <c r="M29" s="3"/>
    </row>
    <row r="30" spans="1:13" ht="44.25" customHeight="1" thickBot="1" x14ac:dyDescent="0.25">
      <c r="B30" s="14" t="s">
        <v>106</v>
      </c>
      <c r="C30" s="9"/>
      <c r="D30" s="9"/>
      <c r="E30" s="9"/>
      <c r="F30" s="9"/>
    </row>
    <row r="31" spans="1:13" ht="15.75" thickTop="1" thickBot="1" x14ac:dyDescent="0.25">
      <c r="B31" s="309" t="s">
        <v>110</v>
      </c>
      <c r="C31" s="332"/>
      <c r="D31" s="308"/>
      <c r="E31" s="307">
        <f>'נתונים לדוח שנתי'!B20</f>
        <v>899804</v>
      </c>
      <c r="F31" s="308"/>
    </row>
    <row r="32" spans="1:13" ht="15.75" customHeight="1" thickTop="1" thickBot="1" x14ac:dyDescent="0.25">
      <c r="B32" s="309" t="s">
        <v>267</v>
      </c>
      <c r="C32" s="332"/>
      <c r="D32" s="308"/>
      <c r="E32" s="307">
        <f>'נתונים לדוח שנתי'!B21</f>
        <v>74983.666666666672</v>
      </c>
      <c r="F32" s="308"/>
    </row>
    <row r="33" spans="2:12" ht="15.75" thickTop="1" thickBot="1" x14ac:dyDescent="0.25">
      <c r="B33" s="309" t="s">
        <v>268</v>
      </c>
      <c r="C33" s="332"/>
      <c r="D33" s="308"/>
      <c r="E33" s="307">
        <f>'נתונים לדוח שנתי'!C21</f>
        <v>2470.8334869431637</v>
      </c>
      <c r="F33" s="308"/>
    </row>
    <row r="34" spans="2:12" ht="15" thickTop="1" x14ac:dyDescent="0.2"/>
    <row r="35" spans="2:12" ht="16.5" thickBot="1" x14ac:dyDescent="0.3">
      <c r="B35" s="331" t="s">
        <v>111</v>
      </c>
      <c r="C35" s="331"/>
      <c r="D35" s="331"/>
      <c r="E35" s="22"/>
      <c r="F35" s="23"/>
      <c r="H35" s="281" t="s">
        <v>276</v>
      </c>
      <c r="I35" s="282"/>
      <c r="J35" s="282"/>
      <c r="K35" s="283" t="s">
        <v>277</v>
      </c>
    </row>
    <row r="36" spans="2:12" ht="16.5" thickTop="1" thickBot="1" x14ac:dyDescent="0.25">
      <c r="B36" s="306" t="s">
        <v>89</v>
      </c>
      <c r="C36" s="306"/>
      <c r="D36" s="306"/>
      <c r="E36" s="307">
        <f>'נתונים לדוח שנתי'!F21</f>
        <v>246.02272727272728</v>
      </c>
      <c r="F36" s="308"/>
      <c r="H36" s="297">
        <v>360</v>
      </c>
      <c r="I36" s="299"/>
      <c r="J36" s="299"/>
      <c r="K36" s="280">
        <f t="shared" ref="K36:K37" si="0">(E36/H36)-100%</f>
        <v>-0.31660353535353536</v>
      </c>
    </row>
    <row r="37" spans="2:12" ht="16.5" thickTop="1" thickBot="1" x14ac:dyDescent="0.25">
      <c r="B37" s="306" t="s">
        <v>90</v>
      </c>
      <c r="C37" s="306"/>
      <c r="D37" s="306"/>
      <c r="E37" s="307">
        <f>'נתונים לדוח שנתי'!G21</f>
        <v>671.04166666666663</v>
      </c>
      <c r="F37" s="308"/>
      <c r="H37" s="297">
        <v>969</v>
      </c>
      <c r="I37" s="299"/>
      <c r="J37" s="299"/>
      <c r="K37" s="280">
        <f t="shared" si="0"/>
        <v>-0.30749054007567944</v>
      </c>
    </row>
    <row r="38" spans="2:12" ht="16.5" thickTop="1" thickBot="1" x14ac:dyDescent="0.25">
      <c r="B38" s="306" t="s">
        <v>91</v>
      </c>
      <c r="C38" s="306"/>
      <c r="D38" s="306"/>
      <c r="E38" s="307">
        <f>'נתונים לדוח שנתי'!H21</f>
        <v>295.4375</v>
      </c>
      <c r="F38" s="308"/>
      <c r="H38" s="297">
        <v>473</v>
      </c>
      <c r="I38" s="299"/>
      <c r="J38" s="299"/>
      <c r="K38" s="280">
        <f>(E38/H38)-100%</f>
        <v>-0.37539640591966172</v>
      </c>
    </row>
    <row r="39" spans="2:12" ht="16.5" thickTop="1" thickBot="1" x14ac:dyDescent="0.25">
      <c r="B39" s="306" t="s">
        <v>92</v>
      </c>
      <c r="C39" s="306"/>
      <c r="D39" s="306"/>
      <c r="E39" s="307">
        <f>'נתונים לדוח שנתי'!I21</f>
        <v>43.580555555555556</v>
      </c>
      <c r="F39" s="308"/>
      <c r="H39" s="297"/>
      <c r="I39" s="299"/>
      <c r="J39" s="299"/>
      <c r="K39" s="280"/>
    </row>
    <row r="40" spans="2:12" ht="15.75" customHeight="1" thickTop="1" thickBot="1" x14ac:dyDescent="0.25">
      <c r="B40" s="309" t="s">
        <v>105</v>
      </c>
      <c r="C40" s="310"/>
      <c r="D40" s="311"/>
      <c r="E40" s="307">
        <f>'נתונים לדוח שנתי'!J21</f>
        <v>39.916666666666664</v>
      </c>
      <c r="F40" s="308"/>
      <c r="H40" s="297"/>
      <c r="I40" s="299"/>
      <c r="J40" s="299"/>
      <c r="K40" s="280"/>
    </row>
    <row r="41" spans="2:12" ht="16.5" thickTop="1" thickBot="1" x14ac:dyDescent="0.25">
      <c r="B41" s="309" t="s">
        <v>17</v>
      </c>
      <c r="C41" s="312"/>
      <c r="D41" s="313"/>
      <c r="E41" s="307">
        <f>'נתונים לדוח שנתי'!M21</f>
        <v>62.735138888888891</v>
      </c>
      <c r="F41" s="308"/>
      <c r="H41" s="297">
        <v>54</v>
      </c>
      <c r="I41" s="299"/>
      <c r="J41" s="299"/>
      <c r="K41" s="280">
        <f>(E41/H41)-100%</f>
        <v>0.1617618312757203</v>
      </c>
    </row>
    <row r="42" spans="2:12" ht="15.75" customHeight="1" thickTop="1" thickBot="1" x14ac:dyDescent="0.25">
      <c r="B42" s="309" t="s">
        <v>86</v>
      </c>
      <c r="C42" s="310"/>
      <c r="D42" s="311"/>
      <c r="E42" s="307">
        <f>'נתונים לדוח שנתי'!L21</f>
        <v>10.774500000000002</v>
      </c>
      <c r="F42" s="308"/>
      <c r="H42" s="297"/>
      <c r="I42" s="299"/>
      <c r="J42" s="299"/>
      <c r="K42" s="280"/>
    </row>
    <row r="43" spans="2:12" ht="16.5" thickTop="1" thickBot="1" x14ac:dyDescent="0.25">
      <c r="B43" s="306" t="s">
        <v>93</v>
      </c>
      <c r="C43" s="306"/>
      <c r="D43" s="306"/>
      <c r="E43" s="307">
        <f>'נתונים לדוח שנתי'!K21</f>
        <v>93.552777777777791</v>
      </c>
      <c r="F43" s="308"/>
      <c r="H43" s="298"/>
      <c r="I43" s="300"/>
      <c r="J43" s="300"/>
      <c r="K43" s="301"/>
    </row>
    <row r="44" spans="2:12" ht="15.75" thickTop="1" x14ac:dyDescent="0.2">
      <c r="B44" s="15"/>
      <c r="C44" s="15"/>
      <c r="D44" s="15"/>
      <c r="E44" s="17"/>
      <c r="F44" s="18"/>
    </row>
    <row r="45" spans="2:12" x14ac:dyDescent="0.2">
      <c r="B45" s="27"/>
      <c r="C45" s="27"/>
      <c r="D45" s="27"/>
      <c r="E45" s="27"/>
      <c r="F45" s="27"/>
      <c r="G45" s="27"/>
      <c r="H45" s="27"/>
      <c r="I45" s="27"/>
      <c r="J45" s="27"/>
      <c r="K45" s="27"/>
    </row>
    <row r="46" spans="2:12" ht="15.75" x14ac:dyDescent="0.2">
      <c r="B46" s="19"/>
      <c r="C46" s="19"/>
      <c r="D46" s="19"/>
      <c r="E46" s="20"/>
      <c r="F46" s="20"/>
    </row>
    <row r="47" spans="2:12" ht="16.5" thickBot="1" x14ac:dyDescent="0.3">
      <c r="B47" s="319" t="s">
        <v>134</v>
      </c>
      <c r="C47" s="319"/>
      <c r="D47" s="319"/>
      <c r="E47" s="319"/>
      <c r="F47" s="319"/>
      <c r="H47" s="10"/>
      <c r="I47" s="10"/>
      <c r="J47" s="10"/>
      <c r="K47" s="11"/>
      <c r="L47" s="11"/>
    </row>
    <row r="48" spans="2:12" ht="16.5" thickTop="1" thickBot="1" x14ac:dyDescent="0.25">
      <c r="B48" s="306" t="s">
        <v>89</v>
      </c>
      <c r="C48" s="306"/>
      <c r="D48" s="306"/>
      <c r="E48" s="317">
        <f>'נתונים לדוח שנתי'!Z21</f>
        <v>5.2715608465608463</v>
      </c>
      <c r="F48" s="318"/>
      <c r="H48" s="305"/>
      <c r="I48" s="305"/>
      <c r="J48" s="305"/>
      <c r="K48" s="304"/>
      <c r="L48" s="304"/>
    </row>
    <row r="49" spans="2:12" ht="16.5" thickTop="1" thickBot="1" x14ac:dyDescent="0.25">
      <c r="B49" s="306" t="s">
        <v>90</v>
      </c>
      <c r="C49" s="306"/>
      <c r="D49" s="306"/>
      <c r="E49" s="315">
        <f>'נתונים לדוח שנתי'!AA21</f>
        <v>37.069775132275133</v>
      </c>
      <c r="F49" s="315"/>
      <c r="H49" s="305"/>
      <c r="I49" s="305"/>
      <c r="J49" s="305"/>
      <c r="K49" s="304"/>
      <c r="L49" s="304"/>
    </row>
    <row r="50" spans="2:12" ht="16.5" thickTop="1" thickBot="1" x14ac:dyDescent="0.25">
      <c r="B50" s="306" t="s">
        <v>91</v>
      </c>
      <c r="C50" s="306"/>
      <c r="D50" s="306"/>
      <c r="E50" s="315">
        <f>'נתונים לדוח שנתי'!AB21</f>
        <v>6.4489087301587302</v>
      </c>
      <c r="F50" s="315"/>
      <c r="H50" s="305"/>
      <c r="I50" s="305"/>
      <c r="J50" s="305"/>
      <c r="K50" s="304"/>
      <c r="L50" s="304"/>
    </row>
    <row r="51" spans="2:12" ht="16.5" thickTop="1" thickBot="1" x14ac:dyDescent="0.25">
      <c r="B51" s="306" t="s">
        <v>92</v>
      </c>
      <c r="C51" s="306"/>
      <c r="D51" s="306"/>
      <c r="E51" s="315">
        <f>'נתונים לדוח שנתי'!AE21</f>
        <v>4.4902083333333334</v>
      </c>
      <c r="F51" s="315"/>
      <c r="H51" s="305"/>
      <c r="I51" s="305"/>
      <c r="J51" s="305"/>
      <c r="K51" s="304"/>
      <c r="L51" s="304"/>
    </row>
    <row r="52" spans="2:12" ht="16.5" thickTop="1" thickBot="1" x14ac:dyDescent="0.25">
      <c r="B52" s="306" t="s">
        <v>94</v>
      </c>
      <c r="C52" s="306"/>
      <c r="D52" s="306"/>
      <c r="E52" s="315">
        <f>'נתונים לדוח שנתי'!AJ21</f>
        <v>5.2474166666666662</v>
      </c>
      <c r="F52" s="315"/>
      <c r="H52" s="305"/>
      <c r="I52" s="305"/>
      <c r="J52" s="305"/>
      <c r="K52" s="304"/>
      <c r="L52" s="304"/>
    </row>
    <row r="53" spans="2:12" ht="15.75" thickTop="1" x14ac:dyDescent="0.2">
      <c r="B53" s="15"/>
      <c r="C53" s="15"/>
      <c r="D53" s="15"/>
      <c r="E53" s="21"/>
      <c r="F53" s="21"/>
      <c r="H53" s="15"/>
      <c r="I53" s="15"/>
      <c r="J53" s="15"/>
      <c r="K53" s="16"/>
      <c r="L53" s="16"/>
    </row>
    <row r="54" spans="2:12" ht="16.5" thickBot="1" x14ac:dyDescent="0.3">
      <c r="B54" s="316" t="s">
        <v>95</v>
      </c>
      <c r="C54" s="316"/>
      <c r="D54" s="316"/>
      <c r="E54" s="8"/>
      <c r="F54" s="8"/>
    </row>
    <row r="55" spans="2:12" ht="16.5" thickTop="1" thickBot="1" x14ac:dyDescent="0.25">
      <c r="B55" s="306" t="s">
        <v>96</v>
      </c>
      <c r="C55" s="306"/>
      <c r="D55" s="306"/>
      <c r="E55" s="314">
        <f>1-E48/E36</f>
        <v>0.97857287046201591</v>
      </c>
      <c r="F55" s="314"/>
      <c r="H55" s="329"/>
      <c r="I55" s="329"/>
    </row>
    <row r="56" spans="2:12" ht="16.5" thickTop="1" thickBot="1" x14ac:dyDescent="0.25">
      <c r="B56" s="306" t="s">
        <v>97</v>
      </c>
      <c r="C56" s="306"/>
      <c r="D56" s="306"/>
      <c r="E56" s="314">
        <f>1-E50/E38</f>
        <v>0.97817166497090335</v>
      </c>
      <c r="F56" s="314"/>
      <c r="H56" s="329"/>
      <c r="I56" s="329"/>
    </row>
    <row r="57" spans="2:12" ht="16.5" thickTop="1" x14ac:dyDescent="0.2">
      <c r="B57" s="316"/>
      <c r="C57" s="316"/>
      <c r="D57" s="316"/>
      <c r="E57" s="328"/>
      <c r="F57" s="328"/>
    </row>
    <row r="58" spans="2:12" ht="16.5" thickBot="1" x14ac:dyDescent="0.25">
      <c r="B58" s="316" t="s">
        <v>98</v>
      </c>
      <c r="C58" s="316"/>
      <c r="D58" s="316"/>
      <c r="E58" s="328"/>
      <c r="F58" s="328"/>
    </row>
    <row r="59" spans="2:12" ht="30" customHeight="1" thickTop="1" thickBot="1" x14ac:dyDescent="0.25">
      <c r="B59" s="306" t="s">
        <v>99</v>
      </c>
      <c r="C59" s="306"/>
      <c r="D59" s="306"/>
      <c r="E59" s="320">
        <f>'נתונים לדוח שנתי'!BC21</f>
        <v>3754.1460701058204</v>
      </c>
      <c r="F59" s="321"/>
    </row>
    <row r="60" spans="2:12" ht="30" customHeight="1" thickTop="1" thickBot="1" x14ac:dyDescent="0.25">
      <c r="B60" s="306" t="s">
        <v>100</v>
      </c>
      <c r="C60" s="306"/>
      <c r="D60" s="306"/>
      <c r="E60" s="320">
        <f>'נתונים לדוח שנתי'!BF21</f>
        <v>3812.5790687830686</v>
      </c>
      <c r="F60" s="321"/>
    </row>
    <row r="61" spans="2:12" ht="15.75" thickTop="1" x14ac:dyDescent="0.25">
      <c r="B61" s="8"/>
      <c r="C61" s="8"/>
      <c r="D61" s="8"/>
      <c r="E61" s="8"/>
      <c r="F61" s="8"/>
    </row>
    <row r="62" spans="2:12" ht="16.5" thickBot="1" x14ac:dyDescent="0.3">
      <c r="B62" s="316" t="s">
        <v>101</v>
      </c>
      <c r="C62" s="316"/>
      <c r="D62" s="8"/>
      <c r="E62" s="8"/>
      <c r="F62" s="8"/>
    </row>
    <row r="63" spans="2:12" ht="16.5" thickTop="1" thickBot="1" x14ac:dyDescent="0.25">
      <c r="B63" s="306" t="s">
        <v>269</v>
      </c>
      <c r="C63" s="306"/>
      <c r="D63" s="306"/>
      <c r="E63" s="320">
        <f>'נתונים לדוח שנתי'!BO20</f>
        <v>1152.44</v>
      </c>
      <c r="F63" s="321"/>
    </row>
    <row r="64" spans="2:12" ht="16.5" thickTop="1" thickBot="1" x14ac:dyDescent="0.25">
      <c r="B64" s="306" t="s">
        <v>133</v>
      </c>
      <c r="C64" s="306"/>
      <c r="D64" s="306"/>
      <c r="E64" s="320">
        <f>(E63*E65)/100</f>
        <v>285.61304666666672</v>
      </c>
      <c r="F64" s="321"/>
    </row>
    <row r="65" spans="2:6" ht="16.5" thickTop="1" thickBot="1" x14ac:dyDescent="0.25">
      <c r="B65" s="306" t="s">
        <v>270</v>
      </c>
      <c r="C65" s="306"/>
      <c r="D65" s="306"/>
      <c r="E65" s="320">
        <f>'נתונים לדוח שנתי'!BI21</f>
        <v>24.783333333333335</v>
      </c>
      <c r="F65" s="320"/>
    </row>
    <row r="66" spans="2:6" ht="15.75" thickTop="1" x14ac:dyDescent="0.2">
      <c r="B66" s="288"/>
      <c r="C66" s="288"/>
      <c r="D66" s="288"/>
      <c r="E66" s="296"/>
      <c r="F66" s="296"/>
    </row>
    <row r="67" spans="2:6" ht="16.5" thickBot="1" x14ac:dyDescent="0.3">
      <c r="B67" s="316" t="s">
        <v>538</v>
      </c>
      <c r="C67" s="316"/>
      <c r="D67" s="8"/>
      <c r="E67" s="8"/>
      <c r="F67" s="8"/>
    </row>
    <row r="68" spans="2:6" ht="16.5" thickTop="1" thickBot="1" x14ac:dyDescent="0.25">
      <c r="B68" s="306" t="s">
        <v>286</v>
      </c>
      <c r="C68" s="306"/>
      <c r="D68" s="306"/>
      <c r="E68" s="320">
        <f>'נתונים לדוח שנתי'!BP20</f>
        <v>79.319999999999993</v>
      </c>
      <c r="F68" s="321"/>
    </row>
    <row r="69" spans="2:6" ht="15.75" thickTop="1" x14ac:dyDescent="0.2">
      <c r="B69" s="288"/>
      <c r="C69" s="288"/>
      <c r="D69" s="288"/>
      <c r="E69" s="296"/>
      <c r="F69" s="296"/>
    </row>
    <row r="70" spans="2:6" ht="16.5" thickBot="1" x14ac:dyDescent="0.3">
      <c r="B70" s="316" t="s">
        <v>282</v>
      </c>
      <c r="C70" s="316"/>
      <c r="D70" s="8"/>
      <c r="E70" s="8"/>
      <c r="F70" s="8"/>
    </row>
    <row r="71" spans="2:6" ht="16.5" thickTop="1" thickBot="1" x14ac:dyDescent="0.25">
      <c r="B71" s="306" t="s">
        <v>283</v>
      </c>
      <c r="C71" s="306"/>
      <c r="D71" s="306"/>
      <c r="E71" s="320">
        <f>'נתונים לדוח שנתי'!BQ20</f>
        <v>3460</v>
      </c>
      <c r="F71" s="321"/>
    </row>
    <row r="72" spans="2:6" ht="15.75" thickTop="1" x14ac:dyDescent="0.2">
      <c r="B72" s="288"/>
      <c r="C72" s="288"/>
      <c r="D72" s="288"/>
      <c r="E72" s="296"/>
      <c r="F72" s="296"/>
    </row>
    <row r="73" spans="2:6" ht="16.5" thickBot="1" x14ac:dyDescent="0.3">
      <c r="B73" s="316" t="s">
        <v>285</v>
      </c>
      <c r="C73" s="316"/>
      <c r="D73" s="8"/>
      <c r="E73" s="8"/>
      <c r="F73" s="8"/>
    </row>
    <row r="74" spans="2:6" ht="16.5" thickTop="1" thickBot="1" x14ac:dyDescent="0.25">
      <c r="B74" s="306" t="s">
        <v>284</v>
      </c>
      <c r="C74" s="306"/>
      <c r="D74" s="306"/>
      <c r="E74" s="320">
        <f>'נתונים לדוח שנתי'!BR20</f>
        <v>1139307</v>
      </c>
      <c r="F74" s="321"/>
    </row>
    <row r="75" spans="2:6" ht="15.75" thickTop="1" x14ac:dyDescent="0.2">
      <c r="B75" s="288"/>
      <c r="C75" s="288"/>
      <c r="D75" s="288"/>
      <c r="E75" s="296"/>
      <c r="F75" s="18"/>
    </row>
    <row r="76" spans="2:6" ht="15" x14ac:dyDescent="0.2">
      <c r="B76" s="288"/>
      <c r="C76" s="288"/>
      <c r="D76" s="288"/>
      <c r="E76" s="296"/>
      <c r="F76" s="18"/>
    </row>
    <row r="77" spans="2:6" ht="15" x14ac:dyDescent="0.2">
      <c r="B77" s="288"/>
      <c r="C77" s="288"/>
      <c r="D77" s="288"/>
      <c r="E77" s="296"/>
      <c r="F77" s="18"/>
    </row>
    <row r="78" spans="2:6" ht="15.75" x14ac:dyDescent="0.2">
      <c r="B78" s="7" t="s">
        <v>102</v>
      </c>
    </row>
    <row r="79" spans="2:6" ht="15" x14ac:dyDescent="0.2">
      <c r="B79" s="6" t="s">
        <v>540</v>
      </c>
    </row>
    <row r="80" spans="2:6" ht="15" x14ac:dyDescent="0.2">
      <c r="B80" s="6" t="s">
        <v>541</v>
      </c>
    </row>
    <row r="81" spans="2:2" ht="15" x14ac:dyDescent="0.2">
      <c r="B81" s="6"/>
    </row>
    <row r="82" spans="2:2" ht="15" x14ac:dyDescent="0.2">
      <c r="B82" s="6"/>
    </row>
  </sheetData>
  <sheetProtection selectLockedCells="1" selectUnlockedCells="1"/>
  <mergeCells count="84">
    <mergeCell ref="B67:C67"/>
    <mergeCell ref="B68:D68"/>
    <mergeCell ref="E68:F68"/>
    <mergeCell ref="B71:D71"/>
    <mergeCell ref="E71:F71"/>
    <mergeCell ref="B70:C70"/>
    <mergeCell ref="B73:C73"/>
    <mergeCell ref="B74:D74"/>
    <mergeCell ref="E74:F74"/>
    <mergeCell ref="B1:K5"/>
    <mergeCell ref="B35:D35"/>
    <mergeCell ref="B31:D31"/>
    <mergeCell ref="B32:D32"/>
    <mergeCell ref="E31:F31"/>
    <mergeCell ref="E32:F32"/>
    <mergeCell ref="B33:D33"/>
    <mergeCell ref="E33:F33"/>
    <mergeCell ref="B24:K24"/>
    <mergeCell ref="B25:K25"/>
    <mergeCell ref="B27:K27"/>
    <mergeCell ref="B28:K28"/>
    <mergeCell ref="F6:K6"/>
    <mergeCell ref="B29:K29"/>
    <mergeCell ref="B26:K26"/>
    <mergeCell ref="B60:D60"/>
    <mergeCell ref="E60:F60"/>
    <mergeCell ref="B62:C62"/>
    <mergeCell ref="B59:D59"/>
    <mergeCell ref="E59:F59"/>
    <mergeCell ref="B57:D57"/>
    <mergeCell ref="E57:E58"/>
    <mergeCell ref="F57:F58"/>
    <mergeCell ref="B58:D58"/>
    <mergeCell ref="B49:D49"/>
    <mergeCell ref="E49:F49"/>
    <mergeCell ref="B43:D43"/>
    <mergeCell ref="H55:I55"/>
    <mergeCell ref="H56:I56"/>
    <mergeCell ref="B63:D63"/>
    <mergeCell ref="E63:F63"/>
    <mergeCell ref="B64:D64"/>
    <mergeCell ref="E64:F64"/>
    <mergeCell ref="B65:D65"/>
    <mergeCell ref="E65:F65"/>
    <mergeCell ref="H51:J51"/>
    <mergeCell ref="H52:J52"/>
    <mergeCell ref="E43:F43"/>
    <mergeCell ref="B48:D48"/>
    <mergeCell ref="E48:F48"/>
    <mergeCell ref="B47:F47"/>
    <mergeCell ref="B56:D56"/>
    <mergeCell ref="E56:F56"/>
    <mergeCell ref="B50:D50"/>
    <mergeCell ref="E50:F50"/>
    <mergeCell ref="B51:D51"/>
    <mergeCell ref="E51:F51"/>
    <mergeCell ref="B52:D52"/>
    <mergeCell ref="E52:F52"/>
    <mergeCell ref="B54:D54"/>
    <mergeCell ref="B55:D55"/>
    <mergeCell ref="E55:F55"/>
    <mergeCell ref="B41:D41"/>
    <mergeCell ref="B36:D36"/>
    <mergeCell ref="E36:F36"/>
    <mergeCell ref="B37:D37"/>
    <mergeCell ref="E37:F37"/>
    <mergeCell ref="B38:D38"/>
    <mergeCell ref="E38:F38"/>
    <mergeCell ref="A15:L22"/>
    <mergeCell ref="K52:L52"/>
    <mergeCell ref="H48:J48"/>
    <mergeCell ref="K48:L48"/>
    <mergeCell ref="B39:D39"/>
    <mergeCell ref="E39:F39"/>
    <mergeCell ref="K51:L51"/>
    <mergeCell ref="E41:F41"/>
    <mergeCell ref="H49:J49"/>
    <mergeCell ref="K49:L49"/>
    <mergeCell ref="H50:J50"/>
    <mergeCell ref="K50:L50"/>
    <mergeCell ref="B42:D42"/>
    <mergeCell ref="E42:F42"/>
    <mergeCell ref="B40:D40"/>
    <mergeCell ref="E40:F40"/>
  </mergeCells>
  <pageMargins left="0.25" right="0.25" top="0.75" bottom="0.75" header="0.3" footer="0.3"/>
  <pageSetup paperSize="9" orientation="portrait" r:id="rId1"/>
  <headerFooter>
    <oddHeader xml:space="preserve">&amp;L
&amp;C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902"/>
  <sheetViews>
    <sheetView rightToLeft="1" topLeftCell="A3" zoomScale="90" zoomScaleNormal="90" workbookViewId="0">
      <selection activeCell="A24" sqref="A24:XFD44"/>
    </sheetView>
  </sheetViews>
  <sheetFormatPr defaultRowHeight="14.25" x14ac:dyDescent="0.2"/>
  <cols>
    <col min="1" max="1" width="9" bestFit="1" customWidth="1"/>
    <col min="2" max="2" width="11.375" bestFit="1" customWidth="1"/>
    <col min="3" max="5" width="8.25" customWidth="1"/>
    <col min="6" max="19" width="7.625" customWidth="1"/>
    <col min="20" max="20" width="7.625" style="49" customWidth="1"/>
    <col min="21" max="41" width="7.625" customWidth="1"/>
    <col min="42" max="42" width="7.625" hidden="1" customWidth="1"/>
    <col min="43" max="46" width="7.625" customWidth="1"/>
    <col min="47" max="47" width="10.75" hidden="1" customWidth="1"/>
    <col min="48" max="48" width="5.875" hidden="1" customWidth="1"/>
    <col min="49" max="49" width="7.75" hidden="1" customWidth="1"/>
    <col min="50" max="50" width="5.375" hidden="1" customWidth="1"/>
    <col min="51" max="51" width="9.625" hidden="1" customWidth="1"/>
    <col min="52" max="52" width="5.625" hidden="1" customWidth="1"/>
    <col min="53" max="53" width="10.375" hidden="1" customWidth="1"/>
    <col min="54" max="54" width="7.125" hidden="1" customWidth="1"/>
    <col min="55" max="60" width="7.625" customWidth="1"/>
    <col min="61" max="61" width="7.625" style="28" customWidth="1"/>
    <col min="62" max="62" width="7.625" customWidth="1"/>
    <col min="63" max="63" width="8.875" bestFit="1" customWidth="1"/>
    <col min="64" max="69" width="7.625" customWidth="1"/>
    <col min="70" max="70" width="8" bestFit="1" customWidth="1"/>
  </cols>
  <sheetData>
    <row r="1" spans="1:81" ht="16.5" hidden="1" thickBot="1" x14ac:dyDescent="0.3">
      <c r="A1" s="295"/>
      <c r="B1" s="295"/>
      <c r="C1" s="295"/>
      <c r="D1" s="295"/>
      <c r="E1" s="295"/>
      <c r="F1" s="295"/>
      <c r="G1" s="295"/>
      <c r="H1" s="295"/>
      <c r="I1" s="295"/>
      <c r="J1" s="295"/>
      <c r="K1" s="295"/>
      <c r="L1" s="295"/>
      <c r="M1" s="295"/>
      <c r="N1" s="295"/>
      <c r="O1" s="295"/>
      <c r="P1" s="295"/>
      <c r="Q1" s="295"/>
      <c r="R1" s="295"/>
      <c r="S1" s="295"/>
      <c r="T1" s="295"/>
      <c r="U1" s="295"/>
      <c r="V1" s="295"/>
      <c r="W1" s="295"/>
      <c r="X1" s="295"/>
    </row>
    <row r="2" spans="1:81" ht="15" hidden="1" thickBot="1" x14ac:dyDescent="0.25"/>
    <row r="3" spans="1:81" ht="15" thickBot="1" x14ac:dyDescent="0.25">
      <c r="A3" s="294">
        <v>2023</v>
      </c>
    </row>
    <row r="4" spans="1:81" s="24" customFormat="1" ht="15" customHeight="1" thickBot="1" x14ac:dyDescent="0.25">
      <c r="A4" s="337" t="s">
        <v>271</v>
      </c>
      <c r="B4" s="354" t="s">
        <v>104</v>
      </c>
      <c r="C4" s="355"/>
      <c r="D4" s="355"/>
      <c r="E4" s="356"/>
      <c r="F4" s="352" t="s">
        <v>10</v>
      </c>
      <c r="G4" s="353"/>
      <c r="H4" s="353"/>
      <c r="I4" s="353"/>
      <c r="J4" s="353"/>
      <c r="K4" s="353"/>
      <c r="L4" s="353"/>
      <c r="M4" s="353"/>
      <c r="N4" s="353"/>
      <c r="O4" s="353"/>
      <c r="P4" s="353"/>
      <c r="Q4" s="353"/>
      <c r="R4" s="353"/>
      <c r="S4" s="353"/>
      <c r="T4" s="353"/>
      <c r="U4" s="353"/>
      <c r="V4" s="353"/>
      <c r="W4" s="353"/>
      <c r="X4" s="353"/>
      <c r="Y4" s="344" t="s">
        <v>127</v>
      </c>
      <c r="Z4" s="344"/>
      <c r="AA4" s="344"/>
      <c r="AB4" s="344"/>
      <c r="AC4" s="344"/>
      <c r="AD4" s="344"/>
      <c r="AE4" s="344"/>
      <c r="AF4" s="344"/>
      <c r="AG4" s="344"/>
      <c r="AH4" s="344"/>
      <c r="AI4" s="344"/>
      <c r="AJ4" s="344"/>
      <c r="AK4" s="344"/>
      <c r="AL4" s="344"/>
      <c r="AM4" s="344"/>
      <c r="AN4" s="344"/>
      <c r="AO4" s="344"/>
      <c r="AP4" s="344"/>
      <c r="AQ4" s="344"/>
      <c r="AR4" s="344"/>
      <c r="AS4" s="344"/>
      <c r="AT4" s="344"/>
      <c r="AU4" s="357" t="s">
        <v>42</v>
      </c>
      <c r="AV4" s="358"/>
      <c r="AW4" s="358"/>
      <c r="AX4" s="358"/>
      <c r="AY4" s="358"/>
      <c r="AZ4" s="359"/>
      <c r="BA4" s="340" t="s">
        <v>128</v>
      </c>
      <c r="BB4" s="341"/>
      <c r="BC4" s="367" t="s">
        <v>263</v>
      </c>
      <c r="BD4" s="368"/>
      <c r="BE4" s="368"/>
      <c r="BF4" s="368"/>
      <c r="BG4" s="368"/>
      <c r="BH4" s="369"/>
      <c r="BI4" s="370" t="s">
        <v>43</v>
      </c>
      <c r="BJ4" s="371"/>
      <c r="BK4" s="371"/>
      <c r="BL4" s="371"/>
      <c r="BM4" s="371"/>
      <c r="BN4" s="372"/>
      <c r="BO4" s="267" t="s">
        <v>3</v>
      </c>
      <c r="BP4" s="267" t="s">
        <v>280</v>
      </c>
      <c r="BQ4" s="267"/>
      <c r="BR4" s="267"/>
      <c r="BS4" s="36"/>
      <c r="BT4" s="36"/>
      <c r="BU4" s="36"/>
      <c r="BV4" s="36"/>
      <c r="BW4" s="36"/>
      <c r="BX4" s="36"/>
      <c r="BY4" s="36"/>
      <c r="BZ4" s="36"/>
      <c r="CA4" s="36"/>
      <c r="CB4" s="36"/>
      <c r="CC4" s="37"/>
    </row>
    <row r="5" spans="1:81" s="24" customFormat="1" ht="45.75" customHeight="1" x14ac:dyDescent="0.2">
      <c r="A5" s="338"/>
      <c r="B5" s="362" t="s">
        <v>108</v>
      </c>
      <c r="C5" s="363"/>
      <c r="D5" s="348" t="s">
        <v>103</v>
      </c>
      <c r="E5" s="349"/>
      <c r="F5" s="350" t="s">
        <v>264</v>
      </c>
      <c r="G5" s="351"/>
      <c r="H5" s="351"/>
      <c r="I5" s="351"/>
      <c r="J5" s="351"/>
      <c r="K5" s="351"/>
      <c r="L5" s="351"/>
      <c r="M5" s="351"/>
      <c r="N5" s="351"/>
      <c r="O5" s="351"/>
      <c r="P5" s="351"/>
      <c r="Q5" s="351"/>
      <c r="R5" s="351"/>
      <c r="S5" s="351"/>
      <c r="T5" s="351"/>
      <c r="U5" s="351"/>
      <c r="V5" s="351"/>
      <c r="W5" s="351"/>
      <c r="X5" s="351"/>
      <c r="Y5" s="345" t="s">
        <v>129</v>
      </c>
      <c r="Z5" s="346"/>
      <c r="AA5" s="346"/>
      <c r="AB5" s="346"/>
      <c r="AC5" s="346"/>
      <c r="AD5" s="346"/>
      <c r="AE5" s="346"/>
      <c r="AF5" s="346"/>
      <c r="AG5" s="346"/>
      <c r="AH5" s="346"/>
      <c r="AI5" s="346"/>
      <c r="AJ5" s="346"/>
      <c r="AK5" s="346"/>
      <c r="AL5" s="346"/>
      <c r="AM5" s="346"/>
      <c r="AN5" s="346"/>
      <c r="AO5" s="346"/>
      <c r="AP5" s="346"/>
      <c r="AQ5" s="346"/>
      <c r="AR5" s="346"/>
      <c r="AS5" s="346"/>
      <c r="AT5" s="347"/>
      <c r="AU5" s="204" t="s">
        <v>55</v>
      </c>
      <c r="AV5" s="360" t="s">
        <v>53</v>
      </c>
      <c r="AW5" s="187" t="s">
        <v>54</v>
      </c>
      <c r="AX5" s="360" t="s">
        <v>56</v>
      </c>
      <c r="AY5" s="187" t="s">
        <v>57</v>
      </c>
      <c r="AZ5" s="360" t="s">
        <v>58</v>
      </c>
      <c r="BA5" s="342" t="s">
        <v>130</v>
      </c>
      <c r="BB5" s="343"/>
      <c r="BC5" s="364" t="s">
        <v>180</v>
      </c>
      <c r="BD5" s="365"/>
      <c r="BE5" s="365"/>
      <c r="BF5" s="365" t="s">
        <v>181</v>
      </c>
      <c r="BG5" s="365"/>
      <c r="BH5" s="366"/>
      <c r="BI5" s="373" t="s">
        <v>122</v>
      </c>
      <c r="BJ5" s="374"/>
      <c r="BK5" s="374"/>
      <c r="BL5" s="374"/>
      <c r="BM5" s="374"/>
      <c r="BN5" s="375"/>
      <c r="BO5" s="201" t="s">
        <v>52</v>
      </c>
      <c r="BP5" s="201" t="s">
        <v>281</v>
      </c>
      <c r="BQ5" s="201" t="s">
        <v>272</v>
      </c>
      <c r="BR5" s="201" t="s">
        <v>274</v>
      </c>
      <c r="BS5" s="36"/>
      <c r="BT5" s="36"/>
      <c r="BU5" s="36"/>
      <c r="BV5" s="36"/>
      <c r="BW5" s="36"/>
      <c r="BX5" s="36"/>
      <c r="BY5" s="36"/>
      <c r="BZ5" s="36"/>
      <c r="CA5" s="36"/>
      <c r="CB5" s="36"/>
      <c r="CC5" s="37"/>
    </row>
    <row r="6" spans="1:81" s="24" customFormat="1" ht="34.5" thickBot="1" x14ac:dyDescent="0.25">
      <c r="A6" s="339"/>
      <c r="B6" s="270" t="s">
        <v>123</v>
      </c>
      <c r="C6" s="271" t="s">
        <v>124</v>
      </c>
      <c r="D6" s="272" t="s">
        <v>49</v>
      </c>
      <c r="E6" s="273" t="s">
        <v>34</v>
      </c>
      <c r="F6" s="255" t="s">
        <v>11</v>
      </c>
      <c r="G6" s="256" t="s">
        <v>12</v>
      </c>
      <c r="H6" s="257" t="s">
        <v>13</v>
      </c>
      <c r="I6" s="256" t="s">
        <v>14</v>
      </c>
      <c r="J6" s="256" t="s">
        <v>105</v>
      </c>
      <c r="K6" s="256" t="s">
        <v>15</v>
      </c>
      <c r="L6" s="256" t="s">
        <v>16</v>
      </c>
      <c r="M6" s="256" t="s">
        <v>17</v>
      </c>
      <c r="N6" s="256" t="s">
        <v>19</v>
      </c>
      <c r="O6" s="256" t="s">
        <v>20</v>
      </c>
      <c r="P6" s="256" t="s">
        <v>21</v>
      </c>
      <c r="Q6" s="256" t="s">
        <v>22</v>
      </c>
      <c r="R6" s="256" t="s">
        <v>23</v>
      </c>
      <c r="S6" s="256" t="s">
        <v>26</v>
      </c>
      <c r="T6" s="256" t="s">
        <v>249</v>
      </c>
      <c r="U6" s="256" t="s">
        <v>27</v>
      </c>
      <c r="V6" s="256" t="s">
        <v>28</v>
      </c>
      <c r="W6" s="256" t="s">
        <v>29</v>
      </c>
      <c r="X6" s="256" t="s">
        <v>30</v>
      </c>
      <c r="Y6" s="258" t="s">
        <v>35</v>
      </c>
      <c r="Z6" s="259" t="s">
        <v>11</v>
      </c>
      <c r="AA6" s="260" t="s">
        <v>12</v>
      </c>
      <c r="AB6" s="260" t="s">
        <v>13</v>
      </c>
      <c r="AC6" s="260" t="s">
        <v>18</v>
      </c>
      <c r="AD6" s="260" t="s">
        <v>17</v>
      </c>
      <c r="AE6" s="260" t="s">
        <v>14</v>
      </c>
      <c r="AF6" s="260" t="s">
        <v>36</v>
      </c>
      <c r="AG6" s="260" t="s">
        <v>37</v>
      </c>
      <c r="AH6" s="259" t="s">
        <v>38</v>
      </c>
      <c r="AI6" s="259" t="s">
        <v>32</v>
      </c>
      <c r="AJ6" s="260" t="s">
        <v>16</v>
      </c>
      <c r="AK6" s="259" t="s">
        <v>39</v>
      </c>
      <c r="AL6" s="259" t="s">
        <v>34</v>
      </c>
      <c r="AM6" s="260" t="s">
        <v>33</v>
      </c>
      <c r="AN6" s="260" t="s">
        <v>49</v>
      </c>
      <c r="AO6" s="260" t="s">
        <v>23</v>
      </c>
      <c r="AP6" s="260" t="s">
        <v>84</v>
      </c>
      <c r="AQ6" s="259" t="s">
        <v>26</v>
      </c>
      <c r="AR6" s="259" t="s">
        <v>40</v>
      </c>
      <c r="AS6" s="259" t="s">
        <v>41</v>
      </c>
      <c r="AT6" s="261" t="s">
        <v>262</v>
      </c>
      <c r="AU6" s="205"/>
      <c r="AV6" s="361"/>
      <c r="AW6" s="200"/>
      <c r="AX6" s="361"/>
      <c r="AY6" s="200"/>
      <c r="AZ6" s="361"/>
      <c r="BA6" s="199" t="s">
        <v>131</v>
      </c>
      <c r="BB6" s="203" t="s">
        <v>124</v>
      </c>
      <c r="BC6" s="262" t="s">
        <v>13</v>
      </c>
      <c r="BD6" s="263" t="s">
        <v>20</v>
      </c>
      <c r="BE6" s="264" t="s">
        <v>45</v>
      </c>
      <c r="BF6" s="263" t="s">
        <v>13</v>
      </c>
      <c r="BG6" s="263" t="s">
        <v>20</v>
      </c>
      <c r="BH6" s="265" t="s">
        <v>45</v>
      </c>
      <c r="BI6" s="268" t="s">
        <v>46</v>
      </c>
      <c r="BJ6" s="266" t="s">
        <v>47</v>
      </c>
      <c r="BK6" s="254" t="s">
        <v>48</v>
      </c>
      <c r="BL6" s="254" t="s">
        <v>16</v>
      </c>
      <c r="BM6" s="254" t="s">
        <v>14</v>
      </c>
      <c r="BN6" s="269" t="s">
        <v>18</v>
      </c>
      <c r="BO6" s="202"/>
      <c r="BP6" s="202"/>
      <c r="BQ6" s="202" t="s">
        <v>273</v>
      </c>
      <c r="BR6" s="202" t="s">
        <v>275</v>
      </c>
      <c r="BS6" s="36"/>
      <c r="BT6" s="36"/>
      <c r="BU6" s="36"/>
      <c r="BV6" s="36"/>
      <c r="BW6" s="36"/>
      <c r="BX6" s="36"/>
      <c r="BY6" s="36"/>
      <c r="BZ6" s="36"/>
      <c r="CA6" s="36"/>
      <c r="CB6" s="36"/>
      <c r="CC6" s="37"/>
    </row>
    <row r="7" spans="1:81" s="24" customFormat="1" ht="15" hidden="1" thickBot="1" x14ac:dyDescent="0.25">
      <c r="A7" s="206" t="s">
        <v>135</v>
      </c>
      <c r="B7" s="209"/>
      <c r="C7" s="210"/>
      <c r="D7" s="208"/>
      <c r="E7" s="211"/>
      <c r="F7" s="231"/>
      <c r="G7" s="232"/>
      <c r="H7" s="232"/>
      <c r="I7" s="232"/>
      <c r="J7" s="232"/>
      <c r="K7" s="232"/>
      <c r="L7" s="232"/>
      <c r="M7" s="232"/>
      <c r="N7" s="67"/>
      <c r="O7" s="67"/>
      <c r="P7" s="67"/>
      <c r="Q7" s="67"/>
      <c r="R7" s="67"/>
      <c r="S7" s="67"/>
      <c r="T7" s="67"/>
      <c r="U7" s="67"/>
      <c r="V7" s="67"/>
      <c r="W7" s="67"/>
      <c r="X7" s="67"/>
      <c r="Y7" s="217"/>
      <c r="Z7" s="194"/>
      <c r="AA7" s="193"/>
      <c r="AB7" s="193"/>
      <c r="AC7" s="193"/>
      <c r="AD7" s="193"/>
      <c r="AE7" s="193"/>
      <c r="AF7" s="193"/>
      <c r="AG7" s="193"/>
      <c r="AH7" s="194"/>
      <c r="AI7" s="194"/>
      <c r="AJ7" s="193"/>
      <c r="AK7" s="194"/>
      <c r="AL7" s="194"/>
      <c r="AM7" s="193"/>
      <c r="AN7" s="193"/>
      <c r="AO7" s="193"/>
      <c r="AP7" s="193"/>
      <c r="AQ7" s="194"/>
      <c r="AR7" s="194"/>
      <c r="AS7" s="194"/>
      <c r="AT7" s="215"/>
      <c r="AU7" s="216"/>
      <c r="AV7" s="193"/>
      <c r="AW7" s="195"/>
      <c r="AX7" s="193"/>
      <c r="AY7" s="195"/>
      <c r="AZ7" s="193"/>
      <c r="BA7" s="192"/>
      <c r="BB7" s="211"/>
      <c r="BC7" s="219"/>
      <c r="BD7" s="196"/>
      <c r="BE7" s="197"/>
      <c r="BF7" s="196"/>
      <c r="BG7" s="196"/>
      <c r="BH7" s="220"/>
      <c r="BI7" s="218"/>
      <c r="BJ7" s="194"/>
      <c r="BK7" s="193"/>
      <c r="BL7" s="193"/>
      <c r="BM7" s="193"/>
      <c r="BN7" s="193"/>
      <c r="BO7" s="198"/>
      <c r="BP7" s="198"/>
      <c r="BQ7" s="36"/>
      <c r="BR7" s="36"/>
      <c r="BS7" s="36"/>
      <c r="BT7" s="36"/>
      <c r="BU7" s="36"/>
      <c r="BV7" s="36"/>
      <c r="BW7" s="36"/>
      <c r="BX7" s="36"/>
      <c r="BY7" s="36"/>
      <c r="BZ7" s="36"/>
      <c r="CA7" s="36"/>
      <c r="CB7" s="36"/>
      <c r="CC7" s="37"/>
    </row>
    <row r="8" spans="1:81" s="24" customFormat="1" x14ac:dyDescent="0.2">
      <c r="A8" s="207" t="s">
        <v>112</v>
      </c>
      <c r="B8" s="229">
        <v>80073</v>
      </c>
      <c r="C8" s="229">
        <v>2583</v>
      </c>
      <c r="D8" s="184">
        <v>7.8175413043577509</v>
      </c>
      <c r="E8" s="73">
        <v>1124.6021208576092</v>
      </c>
      <c r="F8" s="233">
        <v>338</v>
      </c>
      <c r="G8" s="234">
        <v>887.5</v>
      </c>
      <c r="H8" s="234">
        <v>458.5</v>
      </c>
      <c r="I8" s="234">
        <v>55.35</v>
      </c>
      <c r="J8" s="234">
        <v>78.5</v>
      </c>
      <c r="K8" s="286">
        <v>74.599999999999994</v>
      </c>
      <c r="L8" s="234">
        <v>9.5139999999999993</v>
      </c>
      <c r="M8" s="234">
        <v>76.655000000000001</v>
      </c>
      <c r="N8" s="234">
        <v>7</v>
      </c>
      <c r="O8" s="234">
        <v>440</v>
      </c>
      <c r="P8" s="234">
        <v>64</v>
      </c>
      <c r="Q8" s="234">
        <v>170</v>
      </c>
      <c r="R8" s="234">
        <v>5.9</v>
      </c>
      <c r="S8" s="243">
        <v>0.02</v>
      </c>
      <c r="T8" s="287">
        <v>0.28999999999999998</v>
      </c>
      <c r="U8" s="234"/>
      <c r="V8" s="234">
        <v>61</v>
      </c>
      <c r="W8" s="234">
        <v>220</v>
      </c>
      <c r="X8" s="235">
        <v>300</v>
      </c>
      <c r="Y8" s="240">
        <v>1</v>
      </c>
      <c r="Z8" s="240">
        <v>4.5444444444444443</v>
      </c>
      <c r="AA8" s="240">
        <v>29.888888888888889</v>
      </c>
      <c r="AB8" s="240">
        <v>4.6444444444444439</v>
      </c>
      <c r="AC8" s="240">
        <v>12.04</v>
      </c>
      <c r="AD8" s="240">
        <v>6.8525</v>
      </c>
      <c r="AE8" s="240">
        <v>3.4874999999999998</v>
      </c>
      <c r="AF8" s="241">
        <v>5.5500000000000001E-2</v>
      </c>
      <c r="AG8" s="240">
        <v>5.13375</v>
      </c>
      <c r="AH8" s="240">
        <v>79.562999999999988</v>
      </c>
      <c r="AI8" s="240">
        <v>95.552500000000009</v>
      </c>
      <c r="AJ8" s="240">
        <v>1.3844999999999998</v>
      </c>
      <c r="AK8" s="240">
        <v>0.313</v>
      </c>
      <c r="AL8" s="240">
        <v>0.80649999999999999</v>
      </c>
      <c r="AM8" s="230">
        <v>5</v>
      </c>
      <c r="AN8" s="240">
        <v>7.3025000000000002</v>
      </c>
      <c r="AO8" s="241">
        <v>0.36</v>
      </c>
      <c r="AP8" s="240"/>
      <c r="AQ8" s="241">
        <v>0.02</v>
      </c>
      <c r="AR8" s="241">
        <v>0.2</v>
      </c>
      <c r="AS8" s="241">
        <v>2.39</v>
      </c>
      <c r="AT8" s="244">
        <v>1E-3</v>
      </c>
      <c r="AU8" s="241"/>
      <c r="AV8" s="241"/>
      <c r="AW8" s="241"/>
      <c r="AX8" s="241"/>
      <c r="AY8" s="241"/>
      <c r="AZ8" s="241"/>
      <c r="BA8" s="230"/>
      <c r="BB8" s="230"/>
      <c r="BC8" s="230">
        <v>5954.8571428571431</v>
      </c>
      <c r="BD8" s="230">
        <v>3560.5714285714284</v>
      </c>
      <c r="BE8" s="230"/>
      <c r="BF8" s="230">
        <v>4594.2857142857147</v>
      </c>
      <c r="BG8" s="230">
        <v>3067.4285714285716</v>
      </c>
      <c r="BH8" s="230"/>
      <c r="BI8" s="230">
        <v>25</v>
      </c>
      <c r="BJ8" s="230"/>
      <c r="BK8" s="230"/>
      <c r="BL8" s="230"/>
      <c r="BM8" s="230"/>
      <c r="BN8" s="230"/>
      <c r="BO8" s="274">
        <v>104.34</v>
      </c>
      <c r="BP8" s="274"/>
      <c r="BQ8" s="230">
        <v>254</v>
      </c>
      <c r="BR8" s="230">
        <v>110745</v>
      </c>
    </row>
    <row r="9" spans="1:81" s="24" customFormat="1" x14ac:dyDescent="0.2">
      <c r="A9" s="207" t="s">
        <v>113</v>
      </c>
      <c r="B9" s="229">
        <v>84540</v>
      </c>
      <c r="C9" s="229">
        <v>3019.2857142857142</v>
      </c>
      <c r="D9" s="184">
        <v>7.7703742453535583</v>
      </c>
      <c r="E9" s="73">
        <v>1018.0372273205685</v>
      </c>
      <c r="F9" s="229">
        <v>310.5</v>
      </c>
      <c r="G9" s="230">
        <v>721.5</v>
      </c>
      <c r="H9" s="230">
        <v>279.5</v>
      </c>
      <c r="I9" s="230">
        <v>42.05</v>
      </c>
      <c r="J9" s="230">
        <v>39</v>
      </c>
      <c r="K9" s="230">
        <v>86</v>
      </c>
      <c r="L9" s="230">
        <v>14.7</v>
      </c>
      <c r="M9" s="230">
        <v>64.5</v>
      </c>
      <c r="N9" s="230">
        <v>10</v>
      </c>
      <c r="O9" s="230">
        <v>230</v>
      </c>
      <c r="P9" s="230">
        <v>163.5</v>
      </c>
      <c r="Q9" s="230">
        <v>330.5</v>
      </c>
      <c r="R9" s="230">
        <v>5.3</v>
      </c>
      <c r="S9" s="244">
        <v>7.4999999999999997E-3</v>
      </c>
      <c r="T9" s="241"/>
      <c r="U9" s="230"/>
      <c r="V9" s="230"/>
      <c r="W9" s="230"/>
      <c r="X9" s="236"/>
      <c r="Y9" s="240">
        <v>1</v>
      </c>
      <c r="Z9" s="240">
        <v>5.75</v>
      </c>
      <c r="AA9" s="240">
        <v>38.875</v>
      </c>
      <c r="AB9" s="240">
        <v>8.75</v>
      </c>
      <c r="AC9" s="240">
        <v>17.2</v>
      </c>
      <c r="AD9" s="240">
        <v>9.3500000000000014</v>
      </c>
      <c r="AE9" s="240">
        <v>5.8774999999999995</v>
      </c>
      <c r="AF9" s="241">
        <v>0.08</v>
      </c>
      <c r="AG9" s="240">
        <v>7.7700000000000005</v>
      </c>
      <c r="AH9" s="240">
        <v>84.487500000000011</v>
      </c>
      <c r="AI9" s="240">
        <v>114</v>
      </c>
      <c r="AJ9" s="240">
        <v>0.77849999999999997</v>
      </c>
      <c r="AK9" s="240">
        <v>0.33650000000000002</v>
      </c>
      <c r="AL9" s="240">
        <v>0.85</v>
      </c>
      <c r="AM9" s="230">
        <v>10</v>
      </c>
      <c r="AN9" s="240">
        <v>7.7324999999999999</v>
      </c>
      <c r="AO9" s="241"/>
      <c r="AP9" s="240"/>
      <c r="AQ9" s="241"/>
      <c r="AR9" s="241"/>
      <c r="AS9" s="241"/>
      <c r="AT9" s="230"/>
      <c r="AU9" s="241"/>
      <c r="AV9" s="241"/>
      <c r="AW9" s="241"/>
      <c r="AX9" s="241"/>
      <c r="AY9" s="241"/>
      <c r="AZ9" s="241"/>
      <c r="BA9" s="230"/>
      <c r="BB9" s="230"/>
      <c r="BC9" s="230">
        <v>4070</v>
      </c>
      <c r="BD9" s="230">
        <v>2819.5</v>
      </c>
      <c r="BE9" s="230">
        <v>245.83333333333334</v>
      </c>
      <c r="BF9" s="230">
        <v>4412</v>
      </c>
      <c r="BG9" s="230">
        <v>2836.5</v>
      </c>
      <c r="BH9" s="230">
        <v>235</v>
      </c>
      <c r="BI9" s="230">
        <v>21</v>
      </c>
      <c r="BJ9" s="230">
        <v>10.7</v>
      </c>
      <c r="BK9" s="230">
        <v>521640.5</v>
      </c>
      <c r="BL9" s="230">
        <v>17271</v>
      </c>
      <c r="BM9" s="230">
        <v>1777</v>
      </c>
      <c r="BN9" s="230">
        <v>10649</v>
      </c>
      <c r="BO9" s="274">
        <v>165.18</v>
      </c>
      <c r="BP9" s="274"/>
      <c r="BQ9" s="230">
        <v>205</v>
      </c>
      <c r="BR9" s="230">
        <v>96579</v>
      </c>
    </row>
    <row r="10" spans="1:81" s="74" customFormat="1" x14ac:dyDescent="0.2">
      <c r="A10" s="207" t="s">
        <v>114</v>
      </c>
      <c r="B10" s="229">
        <v>83131</v>
      </c>
      <c r="C10" s="229">
        <v>2681.6451612903224</v>
      </c>
      <c r="D10" s="184">
        <v>7.8140439032174731</v>
      </c>
      <c r="E10" s="73">
        <v>1102.9013336264625</v>
      </c>
      <c r="F10" s="229">
        <v>380.5</v>
      </c>
      <c r="G10" s="230">
        <v>707.5</v>
      </c>
      <c r="H10" s="230">
        <v>389.25</v>
      </c>
      <c r="I10" s="230">
        <v>41.166666666666664</v>
      </c>
      <c r="J10" s="230">
        <v>46</v>
      </c>
      <c r="K10" s="230">
        <v>94.333333333333329</v>
      </c>
      <c r="L10" s="230">
        <v>11.299999999999999</v>
      </c>
      <c r="M10" s="230">
        <v>61.666666666666664</v>
      </c>
      <c r="N10" s="230">
        <v>10</v>
      </c>
      <c r="O10" s="230">
        <v>254.33333333333334</v>
      </c>
      <c r="P10" s="230">
        <v>149</v>
      </c>
      <c r="Q10" s="230">
        <v>330.33333333333331</v>
      </c>
      <c r="R10" s="230">
        <v>4.4666666666666668</v>
      </c>
      <c r="S10" s="244">
        <v>5.3333333333333332E-3</v>
      </c>
      <c r="T10" s="241"/>
      <c r="U10" s="230"/>
      <c r="V10" s="230"/>
      <c r="W10" s="230"/>
      <c r="X10" s="236"/>
      <c r="Y10" s="240">
        <v>1.8888888888888888</v>
      </c>
      <c r="Z10" s="240">
        <v>5.8888888888888893</v>
      </c>
      <c r="AA10" s="240">
        <v>49</v>
      </c>
      <c r="AB10" s="240">
        <v>6.1111111111111107</v>
      </c>
      <c r="AC10" s="240">
        <v>21.65</v>
      </c>
      <c r="AD10" s="240">
        <v>18.760000000000002</v>
      </c>
      <c r="AE10" s="240">
        <v>11.94</v>
      </c>
      <c r="AF10" s="241">
        <v>0.40500000000000003</v>
      </c>
      <c r="AG10" s="240">
        <v>2.4849999999999999</v>
      </c>
      <c r="AH10" s="240">
        <v>82.100000000000009</v>
      </c>
      <c r="AI10" s="240">
        <v>108.9</v>
      </c>
      <c r="AJ10" s="240">
        <v>1.8165</v>
      </c>
      <c r="AK10" s="240">
        <v>0.32600000000000001</v>
      </c>
      <c r="AL10" s="240">
        <v>0.90500000000000003</v>
      </c>
      <c r="AM10" s="230">
        <v>10</v>
      </c>
      <c r="AN10" s="240">
        <v>7.6574999999999998</v>
      </c>
      <c r="AO10" s="241"/>
      <c r="AP10" s="240"/>
      <c r="AQ10" s="241"/>
      <c r="AR10" s="241"/>
      <c r="AS10" s="241"/>
      <c r="AT10" s="230"/>
      <c r="AU10" s="241"/>
      <c r="AV10" s="241"/>
      <c r="AW10" s="241"/>
      <c r="AX10" s="241"/>
      <c r="AY10" s="241"/>
      <c r="AZ10" s="241"/>
      <c r="BA10" s="230"/>
      <c r="BB10" s="230"/>
      <c r="BC10" s="230">
        <v>4131.4830000000002</v>
      </c>
      <c r="BD10" s="230">
        <v>3023.4285714285716</v>
      </c>
      <c r="BE10" s="230">
        <v>266.25</v>
      </c>
      <c r="BF10" s="230">
        <v>4393.152</v>
      </c>
      <c r="BG10" s="230">
        <v>3189.8960000000002</v>
      </c>
      <c r="BH10" s="230">
        <v>291.45833333333331</v>
      </c>
      <c r="BI10" s="230">
        <v>16.5</v>
      </c>
      <c r="BJ10" s="230">
        <v>8.5</v>
      </c>
      <c r="BK10" s="230">
        <v>866781</v>
      </c>
      <c r="BL10" s="230">
        <v>11107</v>
      </c>
      <c r="BM10" s="230">
        <v>1533</v>
      </c>
      <c r="BN10" s="230">
        <v>7867</v>
      </c>
      <c r="BO10" s="274">
        <v>140.96</v>
      </c>
      <c r="BP10" s="274">
        <v>11.64</v>
      </c>
      <c r="BQ10" s="230">
        <v>245</v>
      </c>
      <c r="BR10" s="230">
        <v>112851</v>
      </c>
    </row>
    <row r="11" spans="1:81" s="24" customFormat="1" x14ac:dyDescent="0.2">
      <c r="A11" s="207" t="s">
        <v>9</v>
      </c>
      <c r="B11" s="229">
        <v>78701</v>
      </c>
      <c r="C11" s="229">
        <v>2623.3666666666668</v>
      </c>
      <c r="D11" s="184">
        <v>8.0455880758639928</v>
      </c>
      <c r="E11" s="73">
        <v>1099.3877304385283</v>
      </c>
      <c r="F11" s="229">
        <v>182.25</v>
      </c>
      <c r="G11" s="230">
        <v>565</v>
      </c>
      <c r="H11" s="230">
        <v>290</v>
      </c>
      <c r="I11" s="230">
        <v>45.1</v>
      </c>
      <c r="J11" s="230">
        <v>21.5</v>
      </c>
      <c r="K11" s="230">
        <v>92.5</v>
      </c>
      <c r="L11" s="230">
        <v>9.7899999999999991</v>
      </c>
      <c r="M11" s="230">
        <v>69</v>
      </c>
      <c r="N11" s="230">
        <v>10</v>
      </c>
      <c r="O11" s="230">
        <v>226</v>
      </c>
      <c r="P11" s="230">
        <v>117</v>
      </c>
      <c r="Q11" s="230">
        <v>255.5</v>
      </c>
      <c r="R11" s="230">
        <v>3.625</v>
      </c>
      <c r="S11" s="244">
        <v>5.0000000000000001E-3</v>
      </c>
      <c r="T11" s="241">
        <v>0.14500000000000002</v>
      </c>
      <c r="U11" s="230">
        <v>488</v>
      </c>
      <c r="V11" s="230">
        <v>34.900000000000006</v>
      </c>
      <c r="W11" s="230">
        <v>160</v>
      </c>
      <c r="X11" s="236">
        <v>328.95</v>
      </c>
      <c r="Y11" s="240">
        <v>2.2000000000000002</v>
      </c>
      <c r="Z11" s="240">
        <v>5</v>
      </c>
      <c r="AA11" s="240">
        <v>38.200000000000003</v>
      </c>
      <c r="AB11" s="240">
        <v>7.8</v>
      </c>
      <c r="AC11" s="240">
        <v>25</v>
      </c>
      <c r="AD11" s="240">
        <v>22.802500000000002</v>
      </c>
      <c r="AE11" s="240">
        <v>16.815000000000001</v>
      </c>
      <c r="AF11" s="241">
        <v>0.34124999999999994</v>
      </c>
      <c r="AG11" s="240">
        <v>1.8574999999999999</v>
      </c>
      <c r="AH11" s="240">
        <v>90.35</v>
      </c>
      <c r="AI11" s="240">
        <v>106.5</v>
      </c>
      <c r="AJ11" s="240">
        <v>2.1110000000000002</v>
      </c>
      <c r="AK11" s="240">
        <v>0.35</v>
      </c>
      <c r="AL11" s="240">
        <v>0.92</v>
      </c>
      <c r="AM11" s="230"/>
      <c r="AN11" s="240">
        <v>7.6349999999999998</v>
      </c>
      <c r="AO11" s="241">
        <v>0.05</v>
      </c>
      <c r="AP11" s="240"/>
      <c r="AQ11" s="241">
        <v>1.2999999999999999E-2</v>
      </c>
      <c r="AR11" s="241">
        <v>7.0000000000000007E-2</v>
      </c>
      <c r="AS11" s="241">
        <v>3.2</v>
      </c>
      <c r="AT11" s="244">
        <v>2.0000000000000001E-4</v>
      </c>
      <c r="AU11" s="241"/>
      <c r="AV11" s="241"/>
      <c r="AW11" s="241"/>
      <c r="AX11" s="241"/>
      <c r="AY11" s="241"/>
      <c r="AZ11" s="241"/>
      <c r="BA11" s="230"/>
      <c r="BB11" s="230"/>
      <c r="BC11" s="230">
        <v>4768</v>
      </c>
      <c r="BD11" s="230">
        <v>2944</v>
      </c>
      <c r="BE11" s="230">
        <v>217.17391304347825</v>
      </c>
      <c r="BF11" s="230">
        <v>4534.3999999999996</v>
      </c>
      <c r="BG11" s="230">
        <v>2857.6</v>
      </c>
      <c r="BH11" s="230">
        <v>238.2608695652174</v>
      </c>
      <c r="BI11" s="230">
        <v>21</v>
      </c>
      <c r="BJ11" s="230">
        <v>10.9</v>
      </c>
      <c r="BK11" s="230">
        <v>90721.8</v>
      </c>
      <c r="BL11" s="230">
        <v>21045</v>
      </c>
      <c r="BM11" s="230">
        <v>2836</v>
      </c>
      <c r="BN11" s="230">
        <v>10713</v>
      </c>
      <c r="BO11" s="274">
        <v>163.78</v>
      </c>
      <c r="BP11" s="274">
        <v>40</v>
      </c>
      <c r="BQ11" s="230">
        <v>326</v>
      </c>
      <c r="BR11" s="230">
        <v>101144</v>
      </c>
    </row>
    <row r="12" spans="1:81" s="24" customFormat="1" x14ac:dyDescent="0.2">
      <c r="A12" s="207" t="s">
        <v>115</v>
      </c>
      <c r="B12" s="229">
        <v>77949</v>
      </c>
      <c r="C12" s="229">
        <v>2514.483870967742</v>
      </c>
      <c r="D12" s="184">
        <v>7.9828627359046278</v>
      </c>
      <c r="E12" s="73">
        <v>1188.1748639435755</v>
      </c>
      <c r="F12" s="229">
        <v>623</v>
      </c>
      <c r="G12" s="230">
        <v>2015</v>
      </c>
      <c r="H12" s="230">
        <v>736</v>
      </c>
      <c r="I12" s="230">
        <v>46.2</v>
      </c>
      <c r="J12" s="230">
        <v>73</v>
      </c>
      <c r="K12" s="230">
        <v>98</v>
      </c>
      <c r="L12" s="230">
        <v>12.8</v>
      </c>
      <c r="M12" s="230">
        <v>75.5</v>
      </c>
      <c r="N12" s="230">
        <v>10</v>
      </c>
      <c r="O12" s="230">
        <v>589</v>
      </c>
      <c r="P12" s="230"/>
      <c r="Q12" s="230">
        <v>234</v>
      </c>
      <c r="R12" s="230">
        <v>9.3000000000000007</v>
      </c>
      <c r="S12" s="244">
        <v>5.0000000000000001E-3</v>
      </c>
      <c r="T12" s="241"/>
      <c r="U12" s="230"/>
      <c r="V12" s="230"/>
      <c r="W12" s="230"/>
      <c r="X12" s="236"/>
      <c r="Y12" s="285">
        <v>1.1428571428571428</v>
      </c>
      <c r="Z12" s="240">
        <v>5.7142857142857144</v>
      </c>
      <c r="AA12" s="240">
        <v>49.285714285714285</v>
      </c>
      <c r="AB12" s="240">
        <v>9.4285714285714288</v>
      </c>
      <c r="AC12" s="240">
        <v>10.375</v>
      </c>
      <c r="AD12" s="240">
        <v>7.54</v>
      </c>
      <c r="AE12" s="240">
        <v>4.4975000000000005</v>
      </c>
      <c r="AF12" s="241">
        <v>0.42250000000000004</v>
      </c>
      <c r="AG12" s="240">
        <v>2.4125000000000001</v>
      </c>
      <c r="AH12" s="240">
        <v>94.649999999999991</v>
      </c>
      <c r="AI12" s="240">
        <v>119.75</v>
      </c>
      <c r="AJ12" s="240">
        <v>5.6109999999999998</v>
      </c>
      <c r="AK12" s="240">
        <v>0.39250000000000002</v>
      </c>
      <c r="AL12" s="240">
        <v>0.85499999999999998</v>
      </c>
      <c r="AM12" s="230">
        <v>10</v>
      </c>
      <c r="AN12" s="240">
        <v>7.9175000000000004</v>
      </c>
      <c r="AO12" s="241"/>
      <c r="AP12" s="240"/>
      <c r="AQ12" s="241"/>
      <c r="AR12" s="241"/>
      <c r="AS12" s="241"/>
      <c r="AT12" s="244"/>
      <c r="AU12" s="241"/>
      <c r="AV12" s="241"/>
      <c r="AW12" s="241"/>
      <c r="AX12" s="241"/>
      <c r="AY12" s="241"/>
      <c r="AZ12" s="241"/>
      <c r="BA12" s="230"/>
      <c r="BB12" s="230"/>
      <c r="BC12" s="230">
        <v>4244.5714285714284</v>
      </c>
      <c r="BD12" s="230">
        <v>3060.5714285714284</v>
      </c>
      <c r="BE12" s="230">
        <v>242.72727272727272</v>
      </c>
      <c r="BF12" s="230">
        <v>3961.1428571428573</v>
      </c>
      <c r="BG12" s="230">
        <v>2883.4285714285716</v>
      </c>
      <c r="BH12" s="230">
        <v>248.57142857142858</v>
      </c>
      <c r="BI12" s="230">
        <v>32</v>
      </c>
      <c r="BJ12" s="284">
        <v>13.9</v>
      </c>
      <c r="BK12" s="230">
        <v>11250</v>
      </c>
      <c r="BL12" s="230">
        <v>12494</v>
      </c>
      <c r="BM12" s="230">
        <v>1308</v>
      </c>
      <c r="BN12" s="230">
        <v>12709</v>
      </c>
      <c r="BO12" s="274">
        <v>119.34</v>
      </c>
      <c r="BP12" s="274">
        <v>9.66</v>
      </c>
      <c r="BQ12" s="230">
        <v>241</v>
      </c>
      <c r="BR12" s="230">
        <v>101130</v>
      </c>
    </row>
    <row r="13" spans="1:81" s="24" customFormat="1" x14ac:dyDescent="0.2">
      <c r="A13" s="207" t="s">
        <v>116</v>
      </c>
      <c r="B13" s="229">
        <v>79084</v>
      </c>
      <c r="C13" s="229">
        <v>2636.1333333333332</v>
      </c>
      <c r="D13" s="184">
        <v>7.6768888570791516</v>
      </c>
      <c r="E13" s="73">
        <v>1152.4625485862098</v>
      </c>
      <c r="F13" s="229">
        <v>85</v>
      </c>
      <c r="G13" s="230">
        <v>385</v>
      </c>
      <c r="H13" s="230">
        <v>142</v>
      </c>
      <c r="I13" s="230">
        <v>51</v>
      </c>
      <c r="J13" s="230">
        <v>108</v>
      </c>
      <c r="K13" s="230">
        <v>87</v>
      </c>
      <c r="L13" s="230">
        <v>14.4</v>
      </c>
      <c r="M13" s="230">
        <v>65</v>
      </c>
      <c r="N13" s="230">
        <v>10</v>
      </c>
      <c r="O13" s="230">
        <v>112</v>
      </c>
      <c r="P13" s="230">
        <v>49</v>
      </c>
      <c r="Q13" s="230">
        <v>202</v>
      </c>
      <c r="R13" s="230">
        <v>4.5</v>
      </c>
      <c r="S13" s="244">
        <v>5.0000000000000001E-3</v>
      </c>
      <c r="T13" s="241"/>
      <c r="U13" s="230"/>
      <c r="V13" s="230"/>
      <c r="W13" s="230"/>
      <c r="X13" s="236"/>
      <c r="Y13" s="240">
        <v>11.666666666666666</v>
      </c>
      <c r="Z13" s="240">
        <v>6.1111111111111107</v>
      </c>
      <c r="AA13" s="240">
        <v>49.555555555555557</v>
      </c>
      <c r="AB13" s="240">
        <v>7.7777777777777777</v>
      </c>
      <c r="AC13" s="240">
        <v>7.7249999999999996</v>
      </c>
      <c r="AD13" s="240">
        <v>5.0024999999999995</v>
      </c>
      <c r="AE13" s="240">
        <v>2.87</v>
      </c>
      <c r="AF13" s="241">
        <v>0.23625000000000002</v>
      </c>
      <c r="AG13" s="240">
        <v>2.4900000000000002</v>
      </c>
      <c r="AH13" s="240">
        <v>89.9</v>
      </c>
      <c r="AI13" s="240">
        <v>118.75</v>
      </c>
      <c r="AJ13" s="240">
        <v>6.7349999999999994</v>
      </c>
      <c r="AK13" s="240">
        <v>0.39500000000000002</v>
      </c>
      <c r="AL13" s="240">
        <v>0.875</v>
      </c>
      <c r="AM13" s="230">
        <v>10</v>
      </c>
      <c r="AN13" s="240">
        <v>7.6549999999999994</v>
      </c>
      <c r="AO13" s="241"/>
      <c r="AP13" s="240"/>
      <c r="AQ13" s="241"/>
      <c r="AR13" s="241"/>
      <c r="AS13" s="241"/>
      <c r="AT13" s="244"/>
      <c r="AU13" s="241"/>
      <c r="AV13" s="241"/>
      <c r="AW13" s="241"/>
      <c r="AX13" s="241"/>
      <c r="AY13" s="241"/>
      <c r="AZ13" s="241"/>
      <c r="BA13" s="230"/>
      <c r="BB13" s="230"/>
      <c r="BC13" s="230">
        <v>3109.3333333333335</v>
      </c>
      <c r="BD13" s="230">
        <v>2408.8888888888887</v>
      </c>
      <c r="BE13" s="284">
        <v>203.8095238095238</v>
      </c>
      <c r="BF13" s="230">
        <v>3480.8888888888887</v>
      </c>
      <c r="BG13" s="230">
        <v>2585.1111111111113</v>
      </c>
      <c r="BH13" s="230">
        <v>249.13043478260869</v>
      </c>
      <c r="BI13" s="230">
        <v>25.1</v>
      </c>
      <c r="BJ13" s="230">
        <v>13.1</v>
      </c>
      <c r="BK13" s="230">
        <v>293174</v>
      </c>
      <c r="BL13" s="230">
        <v>16081</v>
      </c>
      <c r="BM13" s="230">
        <v>2993</v>
      </c>
      <c r="BN13" s="230">
        <v>12666</v>
      </c>
      <c r="BO13" s="274">
        <v>143.52000000000001</v>
      </c>
      <c r="BP13" s="274">
        <v>10.08</v>
      </c>
      <c r="BQ13" s="230">
        <v>307</v>
      </c>
      <c r="BR13" s="230">
        <v>102833</v>
      </c>
    </row>
    <row r="14" spans="1:81" s="24" customFormat="1" x14ac:dyDescent="0.2">
      <c r="A14" s="207" t="s">
        <v>117</v>
      </c>
      <c r="B14" s="229">
        <v>81954</v>
      </c>
      <c r="C14" s="229">
        <v>2643.6774193548385</v>
      </c>
      <c r="D14" s="184">
        <v>8.018656481714471</v>
      </c>
      <c r="E14" s="73">
        <v>1176.986569241383</v>
      </c>
      <c r="F14" s="229">
        <v>158</v>
      </c>
      <c r="G14" s="230">
        <v>448</v>
      </c>
      <c r="H14" s="230">
        <v>212</v>
      </c>
      <c r="I14" s="230">
        <v>45</v>
      </c>
      <c r="J14" s="230">
        <v>22</v>
      </c>
      <c r="K14" s="230">
        <v>105</v>
      </c>
      <c r="L14" s="230">
        <v>12</v>
      </c>
      <c r="M14" s="230">
        <v>63</v>
      </c>
      <c r="N14" s="230">
        <v>10</v>
      </c>
      <c r="O14" s="230">
        <v>156</v>
      </c>
      <c r="P14" s="230">
        <v>93</v>
      </c>
      <c r="Q14" s="230">
        <v>195</v>
      </c>
      <c r="R14" s="230">
        <v>4.1500000000000004</v>
      </c>
      <c r="S14" s="244">
        <v>8.0000000000000002E-3</v>
      </c>
      <c r="T14" s="241"/>
      <c r="U14" s="230"/>
      <c r="V14" s="230"/>
      <c r="W14" s="230"/>
      <c r="X14" s="236"/>
      <c r="Y14" s="240">
        <v>1.375</v>
      </c>
      <c r="Z14" s="240">
        <v>5.125</v>
      </c>
      <c r="AA14" s="240">
        <v>44.25</v>
      </c>
      <c r="AB14" s="240">
        <v>5.75</v>
      </c>
      <c r="AC14" s="240">
        <v>12.85</v>
      </c>
      <c r="AD14" s="240">
        <v>10.220000000000001</v>
      </c>
      <c r="AE14" s="240">
        <v>4.4400000000000004</v>
      </c>
      <c r="AF14" s="241">
        <v>0.11625000000000001</v>
      </c>
      <c r="AG14" s="240">
        <v>2.5175000000000001</v>
      </c>
      <c r="AH14" s="240">
        <v>93.775000000000006</v>
      </c>
      <c r="AI14" s="240">
        <v>126</v>
      </c>
      <c r="AJ14" s="240">
        <v>7.915</v>
      </c>
      <c r="AK14" s="240">
        <v>0.39150000000000001</v>
      </c>
      <c r="AL14" s="240">
        <v>0.93500000000000005</v>
      </c>
      <c r="AM14" s="230">
        <v>10</v>
      </c>
      <c r="AN14" s="240">
        <v>7.3350000000000009</v>
      </c>
      <c r="AO14" s="241">
        <v>0.14000000000000001</v>
      </c>
      <c r="AP14" s="240"/>
      <c r="AQ14" s="241">
        <v>1.0999999999999999E-2</v>
      </c>
      <c r="AR14" s="241">
        <v>0.09</v>
      </c>
      <c r="AS14" s="241">
        <v>2.87</v>
      </c>
      <c r="AT14" s="244">
        <v>2.0000000000000001E-4</v>
      </c>
      <c r="AU14" s="241"/>
      <c r="AV14" s="241"/>
      <c r="AW14" s="241"/>
      <c r="AX14" s="241"/>
      <c r="AY14" s="241"/>
      <c r="AZ14" s="241"/>
      <c r="BA14" s="230"/>
      <c r="BB14" s="230"/>
      <c r="BC14" s="230">
        <v>4009</v>
      </c>
      <c r="BD14" s="230">
        <v>2970.5</v>
      </c>
      <c r="BE14" s="230">
        <v>268.26086956521738</v>
      </c>
      <c r="BF14" s="230">
        <v>4015</v>
      </c>
      <c r="BG14" s="230">
        <v>2955</v>
      </c>
      <c r="BH14" s="230">
        <v>252.5</v>
      </c>
      <c r="BI14" s="230">
        <v>23</v>
      </c>
      <c r="BJ14" s="230">
        <v>13.7</v>
      </c>
      <c r="BK14" s="230">
        <v>21890.9</v>
      </c>
      <c r="BL14" s="230">
        <v>11729</v>
      </c>
      <c r="BM14" s="230">
        <v>1996</v>
      </c>
      <c r="BN14" s="230">
        <v>12240</v>
      </c>
      <c r="BO14" s="274"/>
      <c r="BP14" s="274">
        <v>7.94</v>
      </c>
      <c r="BQ14" s="230">
        <v>268</v>
      </c>
      <c r="BR14" s="230">
        <v>103790</v>
      </c>
    </row>
    <row r="15" spans="1:81" s="24" customFormat="1" x14ac:dyDescent="0.2">
      <c r="A15" s="207" t="s">
        <v>118</v>
      </c>
      <c r="B15" s="229">
        <v>82582</v>
      </c>
      <c r="C15" s="229">
        <v>2663.9354838709678</v>
      </c>
      <c r="D15" s="184">
        <v>7.9719699033660554</v>
      </c>
      <c r="E15" s="73">
        <v>1144.672167243586</v>
      </c>
      <c r="F15" s="229">
        <v>175</v>
      </c>
      <c r="G15" s="230">
        <v>357</v>
      </c>
      <c r="H15" s="230">
        <v>129</v>
      </c>
      <c r="I15" s="230">
        <v>48.5</v>
      </c>
      <c r="J15" s="230">
        <v>10</v>
      </c>
      <c r="K15" s="230">
        <v>102</v>
      </c>
      <c r="L15" s="230">
        <v>9.1999999999999993</v>
      </c>
      <c r="M15" s="230">
        <v>62</v>
      </c>
      <c r="N15" s="230">
        <v>10</v>
      </c>
      <c r="O15" s="230">
        <v>108</v>
      </c>
      <c r="P15" s="230">
        <v>96</v>
      </c>
      <c r="Q15" s="230">
        <v>204</v>
      </c>
      <c r="R15" s="230">
        <v>5.25</v>
      </c>
      <c r="S15" s="244">
        <v>5.0000000000000001E-3</v>
      </c>
      <c r="T15" s="241"/>
      <c r="U15" s="230"/>
      <c r="V15" s="230"/>
      <c r="W15" s="230"/>
      <c r="X15" s="236"/>
      <c r="Y15" s="240">
        <v>1</v>
      </c>
      <c r="Z15" s="240">
        <v>5.125</v>
      </c>
      <c r="AA15" s="240">
        <v>39.299999999999997</v>
      </c>
      <c r="AB15" s="240">
        <v>6</v>
      </c>
      <c r="AC15" s="240">
        <v>8.15</v>
      </c>
      <c r="AD15" s="240">
        <v>3.6574999999999998</v>
      </c>
      <c r="AE15" s="240">
        <v>1.2425000000000002</v>
      </c>
      <c r="AF15" s="241">
        <v>0.70874999999999999</v>
      </c>
      <c r="AG15" s="240">
        <v>3.7875000000000001</v>
      </c>
      <c r="AH15" s="240">
        <v>82</v>
      </c>
      <c r="AI15" s="240">
        <v>113</v>
      </c>
      <c r="AJ15" s="240">
        <v>7.4950000000000001</v>
      </c>
      <c r="AK15" s="240">
        <v>0.41699999999999998</v>
      </c>
      <c r="AL15" s="240">
        <v>0.83000000000000007</v>
      </c>
      <c r="AM15" s="230">
        <v>10</v>
      </c>
      <c r="AN15" s="240">
        <v>7.4324999999999992</v>
      </c>
      <c r="AO15" s="241"/>
      <c r="AP15" s="240"/>
      <c r="AQ15" s="241"/>
      <c r="AR15" s="241"/>
      <c r="AS15" s="241"/>
      <c r="AT15" s="244"/>
      <c r="AU15" s="241"/>
      <c r="AV15" s="241"/>
      <c r="AW15" s="241"/>
      <c r="AX15" s="241"/>
      <c r="AY15" s="241"/>
      <c r="AZ15" s="241"/>
      <c r="BA15" s="230"/>
      <c r="BB15" s="230"/>
      <c r="BC15" s="230">
        <v>2494.2222222222222</v>
      </c>
      <c r="BD15" s="230">
        <v>2026.7777777777778</v>
      </c>
      <c r="BE15" s="230">
        <v>168.65384615384616</v>
      </c>
      <c r="BF15" s="230">
        <v>2228.2222222222222</v>
      </c>
      <c r="BG15" s="230">
        <v>1766.2222222222222</v>
      </c>
      <c r="BH15" s="230">
        <v>129.03846153846155</v>
      </c>
      <c r="BI15" s="230">
        <v>24.4</v>
      </c>
      <c r="BJ15" s="230">
        <v>13.2</v>
      </c>
      <c r="BK15" s="230">
        <v>185.9</v>
      </c>
      <c r="BL15" s="230">
        <v>11311</v>
      </c>
      <c r="BM15" s="230">
        <v>4940</v>
      </c>
      <c r="BN15" s="230">
        <v>12635</v>
      </c>
      <c r="BO15" s="274">
        <v>108.5</v>
      </c>
      <c r="BP15" s="274"/>
      <c r="BQ15" s="230">
        <v>476</v>
      </c>
      <c r="BR15" s="230">
        <v>100016</v>
      </c>
    </row>
    <row r="16" spans="1:81" s="24" customFormat="1" x14ac:dyDescent="0.2">
      <c r="A16" s="207" t="s">
        <v>119</v>
      </c>
      <c r="B16" s="229">
        <v>92794</v>
      </c>
      <c r="C16" s="229">
        <v>3093.1333333333332</v>
      </c>
      <c r="D16" s="184">
        <v>7.7342840359720935</v>
      </c>
      <c r="E16" s="73">
        <v>1060.3299590498846</v>
      </c>
      <c r="F16" s="229">
        <v>223</v>
      </c>
      <c r="G16" s="230">
        <v>629</v>
      </c>
      <c r="H16" s="230">
        <v>262</v>
      </c>
      <c r="I16" s="230">
        <v>38.299999999999997</v>
      </c>
      <c r="J16" s="230">
        <v>41</v>
      </c>
      <c r="K16" s="230">
        <v>86</v>
      </c>
      <c r="L16" s="230">
        <v>12</v>
      </c>
      <c r="M16" s="230">
        <v>68</v>
      </c>
      <c r="N16" s="230">
        <v>10</v>
      </c>
      <c r="O16" s="230">
        <v>196</v>
      </c>
      <c r="P16" s="230">
        <v>83</v>
      </c>
      <c r="Q16" s="230">
        <v>212</v>
      </c>
      <c r="R16" s="230">
        <v>3.5</v>
      </c>
      <c r="S16" s="244">
        <v>5.0000000000000001E-3</v>
      </c>
      <c r="T16" s="241"/>
      <c r="U16" s="230"/>
      <c r="V16" s="230"/>
      <c r="W16" s="230"/>
      <c r="X16" s="236"/>
      <c r="Y16" s="240">
        <v>1</v>
      </c>
      <c r="Z16" s="240">
        <v>5</v>
      </c>
      <c r="AA16" s="240">
        <v>27.625</v>
      </c>
      <c r="AB16" s="240">
        <v>6.125</v>
      </c>
      <c r="AC16" s="240">
        <v>9.6</v>
      </c>
      <c r="AD16" s="240">
        <v>3.085</v>
      </c>
      <c r="AE16" s="240">
        <v>1.3225</v>
      </c>
      <c r="AF16" s="241">
        <v>0.21425</v>
      </c>
      <c r="AG16" s="240">
        <v>6.3049999999999997</v>
      </c>
      <c r="AH16" s="240">
        <v>77.474999999999994</v>
      </c>
      <c r="AI16" s="240">
        <v>108.25</v>
      </c>
      <c r="AJ16" s="240">
        <v>7.3350000000000009</v>
      </c>
      <c r="AK16" s="240">
        <v>0.39100000000000001</v>
      </c>
      <c r="AL16" s="240">
        <v>0.82000000000000006</v>
      </c>
      <c r="AM16" s="230">
        <v>10</v>
      </c>
      <c r="AN16" s="240">
        <v>7.3125</v>
      </c>
      <c r="AO16" s="241"/>
      <c r="AP16" s="240"/>
      <c r="AQ16" s="241"/>
      <c r="AR16" s="241"/>
      <c r="AS16" s="241"/>
      <c r="AT16" s="244"/>
      <c r="AU16" s="241"/>
      <c r="AV16" s="241"/>
      <c r="AW16" s="241"/>
      <c r="AX16" s="241"/>
      <c r="AY16" s="241"/>
      <c r="AZ16" s="241"/>
      <c r="BA16" s="230"/>
      <c r="BB16" s="230"/>
      <c r="BC16" s="230">
        <v>2413.2857142857142</v>
      </c>
      <c r="BD16" s="230">
        <v>1515.5714285714287</v>
      </c>
      <c r="BE16" s="230">
        <v>173.33333333333334</v>
      </c>
      <c r="BF16" s="230">
        <v>2614.1428571428573</v>
      </c>
      <c r="BG16" s="230">
        <v>1642.8571428571429</v>
      </c>
      <c r="BH16" s="230">
        <v>148</v>
      </c>
      <c r="BI16" s="230">
        <v>29.4</v>
      </c>
      <c r="BJ16" s="230">
        <v>16.8</v>
      </c>
      <c r="BK16" s="230">
        <v>48646</v>
      </c>
      <c r="BL16" s="230">
        <v>8640</v>
      </c>
      <c r="BM16" s="230">
        <v>3087</v>
      </c>
      <c r="BN16" s="230">
        <v>15277</v>
      </c>
      <c r="BO16" s="274">
        <v>26.48</v>
      </c>
      <c r="BP16" s="274"/>
      <c r="BQ16" s="230">
        <v>669</v>
      </c>
      <c r="BR16" s="230">
        <v>99852</v>
      </c>
    </row>
    <row r="17" spans="1:70" s="74" customFormat="1" x14ac:dyDescent="0.2">
      <c r="A17" s="207" t="s">
        <v>109</v>
      </c>
      <c r="B17" s="229">
        <v>48113</v>
      </c>
      <c r="C17" s="229">
        <v>1552.0322580645161</v>
      </c>
      <c r="D17" s="184">
        <v>7.5724173036629727</v>
      </c>
      <c r="E17" s="73">
        <v>991.58946548092547</v>
      </c>
      <c r="F17" s="229"/>
      <c r="G17" s="230">
        <v>529</v>
      </c>
      <c r="H17" s="230">
        <v>310</v>
      </c>
      <c r="I17" s="230">
        <v>41.6</v>
      </c>
      <c r="J17" s="230">
        <v>10</v>
      </c>
      <c r="K17" s="230">
        <v>96.2</v>
      </c>
      <c r="L17" s="230">
        <v>8.19</v>
      </c>
      <c r="M17" s="230">
        <v>61</v>
      </c>
      <c r="N17" s="230">
        <v>10</v>
      </c>
      <c r="O17" s="230">
        <v>208</v>
      </c>
      <c r="P17" s="230"/>
      <c r="Q17" s="230">
        <v>191</v>
      </c>
      <c r="R17" s="230">
        <v>3.6</v>
      </c>
      <c r="S17" s="244">
        <v>5.0000000000000001E-3</v>
      </c>
      <c r="T17" s="241">
        <v>0.1</v>
      </c>
      <c r="U17" s="230">
        <v>592</v>
      </c>
      <c r="V17" s="230">
        <v>38.200000000000003</v>
      </c>
      <c r="W17" s="230">
        <v>164.4</v>
      </c>
      <c r="X17" s="236">
        <v>346</v>
      </c>
      <c r="Y17" s="240">
        <v>1</v>
      </c>
      <c r="Z17" s="240">
        <v>5</v>
      </c>
      <c r="AA17" s="240">
        <v>24</v>
      </c>
      <c r="AB17" s="240">
        <v>5</v>
      </c>
      <c r="AC17" s="240">
        <v>20</v>
      </c>
      <c r="AD17" s="240">
        <v>4.9000000000000004</v>
      </c>
      <c r="AE17" s="240">
        <v>0.2</v>
      </c>
      <c r="AF17" s="241">
        <v>1.4999999999999999E-2</v>
      </c>
      <c r="AG17" s="240">
        <v>15.1</v>
      </c>
      <c r="AH17" s="240">
        <v>77.55</v>
      </c>
      <c r="AI17" s="240">
        <v>113</v>
      </c>
      <c r="AJ17" s="240">
        <v>7.7450000000000001</v>
      </c>
      <c r="AK17" s="240">
        <v>0.40400000000000003</v>
      </c>
      <c r="AL17" s="240">
        <v>0.82</v>
      </c>
      <c r="AM17" s="230">
        <v>10</v>
      </c>
      <c r="AN17" s="240">
        <v>7.16</v>
      </c>
      <c r="AO17" s="241">
        <v>0.08</v>
      </c>
      <c r="AP17" s="240"/>
      <c r="AQ17" s="241">
        <v>5.0000000000000001E-3</v>
      </c>
      <c r="AR17" s="241">
        <v>0.06</v>
      </c>
      <c r="AS17" s="241">
        <v>2.85</v>
      </c>
      <c r="AT17" s="244">
        <v>2.0000000000000001E-4</v>
      </c>
      <c r="AU17" s="241"/>
      <c r="AV17" s="241"/>
      <c r="AW17" s="241"/>
      <c r="AX17" s="241"/>
      <c r="AY17" s="241"/>
      <c r="AZ17" s="241"/>
      <c r="BA17" s="230"/>
      <c r="BB17" s="230"/>
      <c r="BC17" s="230">
        <v>4170</v>
      </c>
      <c r="BD17" s="230">
        <v>2420</v>
      </c>
      <c r="BE17" s="230">
        <v>220</v>
      </c>
      <c r="BF17" s="230">
        <v>4620</v>
      </c>
      <c r="BG17" s="230">
        <v>2840</v>
      </c>
      <c r="BH17" s="230">
        <v>190</v>
      </c>
      <c r="BI17" s="230">
        <v>29.9</v>
      </c>
      <c r="BJ17" s="230">
        <v>12.6</v>
      </c>
      <c r="BK17" s="230">
        <v>8837.2000000000007</v>
      </c>
      <c r="BL17" s="230">
        <v>6834</v>
      </c>
      <c r="BM17" s="230">
        <v>1103</v>
      </c>
      <c r="BN17" s="230">
        <v>10871</v>
      </c>
      <c r="BO17" s="274">
        <v>61.56</v>
      </c>
      <c r="BP17" s="274"/>
      <c r="BQ17" s="230">
        <v>132</v>
      </c>
      <c r="BR17" s="230">
        <v>72987</v>
      </c>
    </row>
    <row r="18" spans="1:70" s="24" customFormat="1" x14ac:dyDescent="0.2">
      <c r="A18" s="207" t="s">
        <v>120</v>
      </c>
      <c r="B18" s="229">
        <v>58067</v>
      </c>
      <c r="C18" s="229">
        <v>1935.5666666666666</v>
      </c>
      <c r="D18" s="184">
        <v>6.9361204903765232</v>
      </c>
      <c r="E18" s="73">
        <v>870.97203823185885</v>
      </c>
      <c r="F18" s="229">
        <v>125</v>
      </c>
      <c r="G18" s="230">
        <v>420</v>
      </c>
      <c r="H18" s="230">
        <v>215</v>
      </c>
      <c r="I18" s="230">
        <v>31.6</v>
      </c>
      <c r="J18" s="230">
        <v>10</v>
      </c>
      <c r="K18" s="230">
        <v>110</v>
      </c>
      <c r="L18" s="230">
        <v>7.8</v>
      </c>
      <c r="M18" s="230">
        <v>41</v>
      </c>
      <c r="N18" s="230">
        <v>10</v>
      </c>
      <c r="O18" s="230">
        <v>150</v>
      </c>
      <c r="P18" s="284">
        <v>29</v>
      </c>
      <c r="Q18" s="230">
        <v>136</v>
      </c>
      <c r="R18" s="230">
        <v>2.65</v>
      </c>
      <c r="S18" s="244">
        <v>5.0000000000000001E-3</v>
      </c>
      <c r="T18" s="241"/>
      <c r="U18" s="230"/>
      <c r="V18" s="230"/>
      <c r="W18" s="230"/>
      <c r="X18" s="236"/>
      <c r="Y18" s="240">
        <v>1</v>
      </c>
      <c r="Z18" s="240">
        <v>5</v>
      </c>
      <c r="AA18" s="240">
        <v>27</v>
      </c>
      <c r="AB18" s="240">
        <v>5</v>
      </c>
      <c r="AC18" s="240">
        <v>19.100000000000001</v>
      </c>
      <c r="AD18" s="240">
        <v>4.4499999999999993</v>
      </c>
      <c r="AE18" s="240">
        <v>0.96</v>
      </c>
      <c r="AF18" s="241">
        <v>1.4999999999999999E-2</v>
      </c>
      <c r="AG18" s="240">
        <v>14.649999999999999</v>
      </c>
      <c r="AH18" s="240">
        <v>84.5</v>
      </c>
      <c r="AI18" s="240">
        <v>131</v>
      </c>
      <c r="AJ18" s="240">
        <v>6.5950000000000006</v>
      </c>
      <c r="AK18" s="240">
        <v>0.318</v>
      </c>
      <c r="AL18" s="240">
        <v>0.94500000000000006</v>
      </c>
      <c r="AM18" s="230">
        <v>10</v>
      </c>
      <c r="AN18" s="240">
        <v>7.26</v>
      </c>
      <c r="AO18" s="230"/>
      <c r="AP18" s="240"/>
      <c r="AQ18" s="241"/>
      <c r="AR18" s="241"/>
      <c r="AS18" s="241"/>
      <c r="AT18" s="244"/>
      <c r="AU18" s="241"/>
      <c r="AV18" s="241"/>
      <c r="AW18" s="241"/>
      <c r="AX18" s="241"/>
      <c r="AY18" s="241"/>
      <c r="AZ18" s="241"/>
      <c r="BA18" s="230"/>
      <c r="BB18" s="230"/>
      <c r="BC18" s="230">
        <v>2751</v>
      </c>
      <c r="BD18" s="230">
        <v>1733.5</v>
      </c>
      <c r="BE18" s="230">
        <v>148.15789473684211</v>
      </c>
      <c r="BF18" s="230">
        <v>3460</v>
      </c>
      <c r="BG18" s="230">
        <v>2196</v>
      </c>
      <c r="BH18" s="230">
        <v>177.94117647058823</v>
      </c>
      <c r="BI18" s="230">
        <v>28.1</v>
      </c>
      <c r="BJ18" s="230">
        <v>13.4</v>
      </c>
      <c r="BK18" s="230">
        <v>30772</v>
      </c>
      <c r="BL18" s="230">
        <v>7841</v>
      </c>
      <c r="BM18" s="230">
        <v>1116</v>
      </c>
      <c r="BN18" s="230">
        <v>16220</v>
      </c>
      <c r="BO18" s="274">
        <v>62.56</v>
      </c>
      <c r="BP18" s="274"/>
      <c r="BQ18" s="230">
        <v>157</v>
      </c>
      <c r="BR18" s="230">
        <v>69619</v>
      </c>
    </row>
    <row r="19" spans="1:70" s="24" customFormat="1" ht="15" thickBot="1" x14ac:dyDescent="0.25">
      <c r="A19" s="221" t="s">
        <v>132</v>
      </c>
      <c r="B19" s="246">
        <v>52816</v>
      </c>
      <c r="C19" s="246">
        <v>1703.741935483871</v>
      </c>
      <c r="D19" s="222"/>
      <c r="E19" s="223"/>
      <c r="F19" s="237">
        <v>106</v>
      </c>
      <c r="G19" s="238">
        <v>388</v>
      </c>
      <c r="H19" s="238">
        <v>122</v>
      </c>
      <c r="I19" s="238">
        <v>37.1</v>
      </c>
      <c r="J19" s="238">
        <v>20</v>
      </c>
      <c r="K19" s="238">
        <v>91</v>
      </c>
      <c r="L19" s="238">
        <v>7.6</v>
      </c>
      <c r="M19" s="238">
        <v>45.5</v>
      </c>
      <c r="N19" s="238">
        <v>10</v>
      </c>
      <c r="O19" s="238">
        <v>110</v>
      </c>
      <c r="P19" s="238">
        <v>31</v>
      </c>
      <c r="Q19" s="238">
        <v>132</v>
      </c>
      <c r="R19" s="238">
        <v>2.9</v>
      </c>
      <c r="S19" s="245">
        <v>5.0000000000000001E-3</v>
      </c>
      <c r="T19" s="242"/>
      <c r="U19" s="238"/>
      <c r="V19" s="238"/>
      <c r="W19" s="238"/>
      <c r="X19" s="239"/>
      <c r="Y19" s="240">
        <v>1</v>
      </c>
      <c r="Z19" s="240">
        <v>5</v>
      </c>
      <c r="AA19" s="240">
        <v>27.857142857142858</v>
      </c>
      <c r="AB19" s="240">
        <v>5</v>
      </c>
      <c r="AC19" s="240">
        <v>8.75</v>
      </c>
      <c r="AD19" s="240">
        <v>2.5249999999999999</v>
      </c>
      <c r="AE19" s="240">
        <v>0.23000000000000004</v>
      </c>
      <c r="AF19" s="241">
        <v>1.6250000000000001E-2</v>
      </c>
      <c r="AG19" s="240">
        <v>6.22</v>
      </c>
      <c r="AH19" s="240">
        <v>82.787499999999994</v>
      </c>
      <c r="AI19" s="240">
        <v>122.5</v>
      </c>
      <c r="AJ19" s="240">
        <v>7.4474999999999998</v>
      </c>
      <c r="AK19" s="240">
        <v>0.35499999999999998</v>
      </c>
      <c r="AL19" s="240">
        <v>0.875</v>
      </c>
      <c r="AM19" s="230">
        <v>10</v>
      </c>
      <c r="AN19" s="240">
        <v>7.26</v>
      </c>
      <c r="AO19" s="230"/>
      <c r="AP19" s="240"/>
      <c r="AQ19" s="241"/>
      <c r="AR19" s="241"/>
      <c r="AS19" s="241"/>
      <c r="AT19" s="244"/>
      <c r="AU19" s="241"/>
      <c r="AV19" s="241"/>
      <c r="AW19" s="241"/>
      <c r="AX19" s="241"/>
      <c r="AY19" s="241"/>
      <c r="AZ19" s="241"/>
      <c r="BA19" s="230"/>
      <c r="BB19" s="230"/>
      <c r="BC19" s="253">
        <v>2934</v>
      </c>
      <c r="BD19" s="253">
        <v>2144</v>
      </c>
      <c r="BE19" s="253">
        <v>138.75</v>
      </c>
      <c r="BF19" s="253">
        <v>3437.7142857142858</v>
      </c>
      <c r="BG19" s="253">
        <v>2685.7142857142858</v>
      </c>
      <c r="BH19" s="253">
        <v>208.57142857142858</v>
      </c>
      <c r="BI19" s="253">
        <v>22</v>
      </c>
      <c r="BJ19" s="253">
        <v>12</v>
      </c>
      <c r="BK19" s="253">
        <v>16371.8</v>
      </c>
      <c r="BL19" s="253">
        <v>7005</v>
      </c>
      <c r="BM19" s="253">
        <v>955</v>
      </c>
      <c r="BN19" s="253">
        <v>9627</v>
      </c>
      <c r="BO19" s="275">
        <v>56.22</v>
      </c>
      <c r="BP19" s="275"/>
      <c r="BQ19" s="230">
        <v>180</v>
      </c>
      <c r="BR19" s="230">
        <v>67761</v>
      </c>
    </row>
    <row r="20" spans="1:70" x14ac:dyDescent="0.2">
      <c r="A20" s="47" t="s">
        <v>125</v>
      </c>
      <c r="B20" s="48">
        <f>SUM(B8:B19)</f>
        <v>899804</v>
      </c>
      <c r="C20" s="224"/>
      <c r="D20" s="225"/>
      <c r="E20" s="226"/>
      <c r="F20" s="48"/>
      <c r="G20" s="227"/>
      <c r="H20" s="227"/>
      <c r="I20" s="227"/>
      <c r="J20" s="227"/>
      <c r="K20" s="227"/>
      <c r="L20" s="227"/>
      <c r="M20" s="227"/>
      <c r="N20" s="227"/>
      <c r="O20" s="227"/>
      <c r="P20" s="227"/>
      <c r="Q20" s="227"/>
      <c r="R20" s="227"/>
      <c r="S20" s="227"/>
      <c r="T20" s="228"/>
      <c r="U20" s="227"/>
      <c r="V20" s="227"/>
      <c r="W20" s="227"/>
      <c r="X20" s="224"/>
      <c r="Y20" s="225"/>
      <c r="Z20" s="227"/>
      <c r="AA20" s="227"/>
      <c r="AB20" s="227"/>
      <c r="AC20" s="227"/>
      <c r="AD20" s="227"/>
      <c r="AE20" s="227"/>
      <c r="AF20" s="227"/>
      <c r="AG20" s="227"/>
      <c r="AH20" s="227"/>
      <c r="AI20" s="227"/>
      <c r="AJ20" s="227"/>
      <c r="AK20" s="227"/>
      <c r="AL20" s="227"/>
      <c r="AM20" s="227"/>
      <c r="AN20" s="227"/>
      <c r="AO20" s="227"/>
      <c r="AP20" s="227"/>
      <c r="AQ20" s="227"/>
      <c r="AR20" s="227"/>
      <c r="AS20" s="227"/>
      <c r="AT20" s="224"/>
      <c r="AU20" s="225"/>
      <c r="AV20" s="227"/>
      <c r="AW20" s="227"/>
      <c r="AX20" s="227"/>
      <c r="AY20" s="227"/>
      <c r="AZ20" s="227"/>
      <c r="BA20" s="227">
        <f>SUM(BA8:BA19)</f>
        <v>0</v>
      </c>
      <c r="BB20" s="226"/>
      <c r="BC20" s="48"/>
      <c r="BD20" s="227"/>
      <c r="BE20" s="227"/>
      <c r="BF20" s="227"/>
      <c r="BG20" s="227"/>
      <c r="BH20" s="224"/>
      <c r="BI20" s="276"/>
      <c r="BJ20" s="227"/>
      <c r="BK20" s="227"/>
      <c r="BL20" s="227"/>
      <c r="BM20" s="227"/>
      <c r="BN20" s="227"/>
      <c r="BO20" s="224">
        <f>SUM(BO8:BO19)</f>
        <v>1152.44</v>
      </c>
      <c r="BP20" s="224">
        <f>SUM(BP8:BP19)</f>
        <v>79.319999999999993</v>
      </c>
      <c r="BQ20" s="224">
        <f t="shared" ref="BQ20:BR20" si="0">SUM(BQ8:BQ19)</f>
        <v>3460</v>
      </c>
      <c r="BR20" s="224">
        <f t="shared" si="0"/>
        <v>1139307</v>
      </c>
    </row>
    <row r="21" spans="1:70" s="49" customFormat="1" x14ac:dyDescent="0.2">
      <c r="A21" s="1" t="s">
        <v>6</v>
      </c>
      <c r="B21" s="248">
        <f>AVERAGE(B8:B19)</f>
        <v>74983.666666666672</v>
      </c>
      <c r="C21" s="249">
        <f>AVERAGE(C8:C19)</f>
        <v>2470.8334869431637</v>
      </c>
      <c r="D21" s="70">
        <f t="shared" ref="D21:X21" si="1">AVERAGE(D8:D19)</f>
        <v>7.7582497578971523</v>
      </c>
      <c r="E21" s="212">
        <f t="shared" si="1"/>
        <v>1084.5560021836902</v>
      </c>
      <c r="F21" s="248">
        <f t="shared" ref="F21:K21" si="2">AVERAGE(F8:F19)</f>
        <v>246.02272727272728</v>
      </c>
      <c r="G21" s="247">
        <f t="shared" si="2"/>
        <v>671.04166666666663</v>
      </c>
      <c r="H21" s="247">
        <f t="shared" si="2"/>
        <v>295.4375</v>
      </c>
      <c r="I21" s="247">
        <f>AVERAGE(I8:I19)</f>
        <v>43.580555555555556</v>
      </c>
      <c r="J21" s="247">
        <f t="shared" si="2"/>
        <v>39.916666666666664</v>
      </c>
      <c r="K21" s="247">
        <f t="shared" si="2"/>
        <v>93.552777777777791</v>
      </c>
      <c r="L21" s="247">
        <f>AVERAGE(L8:L19)</f>
        <v>10.774500000000002</v>
      </c>
      <c r="M21" s="247">
        <f>AVERAGE(M8:M19)</f>
        <v>62.735138888888891</v>
      </c>
      <c r="N21" s="247">
        <f t="shared" si="1"/>
        <v>9.75</v>
      </c>
      <c r="O21" s="247">
        <f t="shared" si="1"/>
        <v>231.61111111111111</v>
      </c>
      <c r="P21" s="247">
        <f t="shared" si="1"/>
        <v>87.45</v>
      </c>
      <c r="Q21" s="247">
        <f t="shared" si="1"/>
        <v>216.02777777777774</v>
      </c>
      <c r="R21" s="247">
        <f t="shared" si="1"/>
        <v>4.5951388888888891</v>
      </c>
      <c r="S21" s="247">
        <f t="shared" si="1"/>
        <v>6.736111111111112E-3</v>
      </c>
      <c r="T21" s="247">
        <f t="shared" si="1"/>
        <v>0.17833333333333334</v>
      </c>
      <c r="U21" s="247">
        <f t="shared" si="1"/>
        <v>540</v>
      </c>
      <c r="V21" s="247">
        <f t="shared" si="1"/>
        <v>44.70000000000001</v>
      </c>
      <c r="W21" s="247">
        <f t="shared" si="1"/>
        <v>181.46666666666667</v>
      </c>
      <c r="X21" s="249">
        <f t="shared" si="1"/>
        <v>324.98333333333335</v>
      </c>
      <c r="Y21" s="70">
        <f>AVERAGE(Y8:Y11,Y13:Y19)</f>
        <v>2.1936868686868682</v>
      </c>
      <c r="Z21" s="185">
        <f>AVERAGE(Z8:Z19)</f>
        <v>5.2715608465608463</v>
      </c>
      <c r="AA21" s="185">
        <f>AVERAGE(AA8:AA19)</f>
        <v>37.069775132275133</v>
      </c>
      <c r="AB21" s="185">
        <f>AVERAGE(AB8:AB19)</f>
        <v>6.4489087301587302</v>
      </c>
      <c r="AC21" s="185">
        <f t="shared" ref="AC21:AJ21" si="3">AVERAGE(AC8:AC19)</f>
        <v>14.369999999999997</v>
      </c>
      <c r="AD21" s="185">
        <f t="shared" si="3"/>
        <v>8.2620833333333348</v>
      </c>
      <c r="AE21" s="185">
        <f t="shared" si="3"/>
        <v>4.4902083333333334</v>
      </c>
      <c r="AF21" s="185">
        <f t="shared" si="3"/>
        <v>0.21883333333333332</v>
      </c>
      <c r="AG21" s="185">
        <f t="shared" si="3"/>
        <v>5.8940624999999995</v>
      </c>
      <c r="AH21" s="185">
        <f t="shared" si="3"/>
        <v>84.928166666666655</v>
      </c>
      <c r="AI21" s="185">
        <f t="shared" si="3"/>
        <v>114.76687499999998</v>
      </c>
      <c r="AJ21" s="185">
        <f t="shared" si="3"/>
        <v>5.2474166666666662</v>
      </c>
      <c r="AK21" s="185">
        <f t="shared" ref="AK21:BO21" si="4">AVERAGE(AK8:AK19)</f>
        <v>0.36579166666666668</v>
      </c>
      <c r="AL21" s="185">
        <f t="shared" si="4"/>
        <v>0.86970833333333342</v>
      </c>
      <c r="AM21" s="185">
        <f t="shared" si="4"/>
        <v>9.545454545454545</v>
      </c>
      <c r="AN21" s="185">
        <f t="shared" ref="AN21:AP21" si="5">AVERAGE(AN8:AN19)</f>
        <v>7.4716666666666676</v>
      </c>
      <c r="AO21" s="185">
        <f t="shared" si="5"/>
        <v>0.1575</v>
      </c>
      <c r="AP21" s="185" t="e">
        <f t="shared" si="5"/>
        <v>#DIV/0!</v>
      </c>
      <c r="AQ21" s="185">
        <f>AVERAGE(AQ8:AQ19)</f>
        <v>1.2249999999999999E-2</v>
      </c>
      <c r="AR21" s="185">
        <f>AVERAGE(AR8:AR19)</f>
        <v>0.105</v>
      </c>
      <c r="AS21" s="185">
        <f>AVERAGE(AS8:AS19)</f>
        <v>2.8275000000000001</v>
      </c>
      <c r="AT21" s="188">
        <f t="shared" si="4"/>
        <v>4.0000000000000007E-4</v>
      </c>
      <c r="AU21" s="70" t="e">
        <f t="shared" si="4"/>
        <v>#DIV/0!</v>
      </c>
      <c r="AV21" s="185" t="e">
        <f t="shared" si="4"/>
        <v>#DIV/0!</v>
      </c>
      <c r="AW21" s="185" t="e">
        <f t="shared" si="4"/>
        <v>#DIV/0!</v>
      </c>
      <c r="AX21" s="185" t="e">
        <f t="shared" si="4"/>
        <v>#DIV/0!</v>
      </c>
      <c r="AY21" s="185" t="e">
        <f t="shared" si="4"/>
        <v>#DIV/0!</v>
      </c>
      <c r="AZ21" s="185" t="e">
        <f t="shared" si="4"/>
        <v>#DIV/0!</v>
      </c>
      <c r="BA21" s="185" t="e">
        <f t="shared" si="4"/>
        <v>#DIV/0!</v>
      </c>
      <c r="BB21" s="212" t="e">
        <f t="shared" si="4"/>
        <v>#DIV/0!</v>
      </c>
      <c r="BC21" s="248">
        <f>AVERAGE(BC8:BC19)</f>
        <v>3754.1460701058204</v>
      </c>
      <c r="BD21" s="247">
        <f>AVERAGE(BD8:BD19)</f>
        <v>2552.2757936507937</v>
      </c>
      <c r="BE21" s="247">
        <f t="shared" si="4"/>
        <v>208.44999879116793</v>
      </c>
      <c r="BF21" s="247">
        <f>AVERAGE(BF8:BF19)</f>
        <v>3812.5790687830686</v>
      </c>
      <c r="BG21" s="247">
        <f t="shared" si="4"/>
        <v>2625.4798253968252</v>
      </c>
      <c r="BH21" s="249">
        <f t="shared" si="4"/>
        <v>215.31564843936965</v>
      </c>
      <c r="BI21" s="277">
        <f>AVERAGE(BI8:BI19)</f>
        <v>24.783333333333335</v>
      </c>
      <c r="BJ21" s="185">
        <f t="shared" si="4"/>
        <v>12.618181818181819</v>
      </c>
      <c r="BK21" s="185">
        <f t="shared" si="4"/>
        <v>173661.00909090906</v>
      </c>
      <c r="BL21" s="185">
        <f t="shared" si="4"/>
        <v>11941.636363636364</v>
      </c>
      <c r="BM21" s="185">
        <f t="shared" si="4"/>
        <v>2149.4545454545455</v>
      </c>
      <c r="BN21" s="185">
        <f t="shared" si="4"/>
        <v>11952.181818181818</v>
      </c>
      <c r="BO21" s="188">
        <f t="shared" si="4"/>
        <v>104.76727272727273</v>
      </c>
      <c r="BP21" s="188">
        <f t="shared" ref="BP21" si="6">AVERAGE(BP8:BP19)</f>
        <v>15.863999999999999</v>
      </c>
      <c r="BQ21" s="188">
        <f t="shared" ref="BQ21:BR21" si="7">AVERAGE(BQ8:BQ19)</f>
        <v>288.33333333333331</v>
      </c>
      <c r="BR21" s="188">
        <f t="shared" si="7"/>
        <v>94942.25</v>
      </c>
    </row>
    <row r="22" spans="1:70" s="49" customFormat="1" x14ac:dyDescent="0.2">
      <c r="A22" s="1" t="s">
        <v>7</v>
      </c>
      <c r="B22" s="248">
        <f>MAX(B8:B19)</f>
        <v>92794</v>
      </c>
      <c r="C22" s="249">
        <f t="shared" ref="C22:AA22" si="8">MAX(C8:C19)</f>
        <v>3093.1333333333332</v>
      </c>
      <c r="D22" s="71">
        <f t="shared" si="8"/>
        <v>8.0455880758639928</v>
      </c>
      <c r="E22" s="213">
        <f t="shared" si="8"/>
        <v>1188.1748639435755</v>
      </c>
      <c r="F22" s="248">
        <f t="shared" si="8"/>
        <v>623</v>
      </c>
      <c r="G22" s="247">
        <f t="shared" si="8"/>
        <v>2015</v>
      </c>
      <c r="H22" s="247">
        <f t="shared" si="8"/>
        <v>736</v>
      </c>
      <c r="I22" s="247">
        <f t="shared" si="8"/>
        <v>55.35</v>
      </c>
      <c r="J22" s="247">
        <f t="shared" si="8"/>
        <v>108</v>
      </c>
      <c r="K22" s="247">
        <f t="shared" si="8"/>
        <v>110</v>
      </c>
      <c r="L22" s="247">
        <f t="shared" si="8"/>
        <v>14.7</v>
      </c>
      <c r="M22" s="247">
        <f t="shared" si="8"/>
        <v>76.655000000000001</v>
      </c>
      <c r="N22" s="247">
        <f t="shared" si="8"/>
        <v>10</v>
      </c>
      <c r="O22" s="247">
        <f t="shared" si="8"/>
        <v>589</v>
      </c>
      <c r="P22" s="247">
        <f t="shared" si="8"/>
        <v>163.5</v>
      </c>
      <c r="Q22" s="247">
        <f t="shared" si="8"/>
        <v>330.5</v>
      </c>
      <c r="R22" s="247">
        <f t="shared" si="8"/>
        <v>9.3000000000000007</v>
      </c>
      <c r="S22" s="247">
        <f t="shared" si="8"/>
        <v>0.02</v>
      </c>
      <c r="T22" s="247">
        <f t="shared" si="8"/>
        <v>0.28999999999999998</v>
      </c>
      <c r="U22" s="247">
        <f t="shared" si="8"/>
        <v>592</v>
      </c>
      <c r="V22" s="247">
        <f t="shared" si="8"/>
        <v>61</v>
      </c>
      <c r="W22" s="247">
        <f t="shared" si="8"/>
        <v>220</v>
      </c>
      <c r="X22" s="249">
        <f t="shared" si="8"/>
        <v>346</v>
      </c>
      <c r="Y22" s="71">
        <f t="shared" si="8"/>
        <v>11.666666666666666</v>
      </c>
      <c r="Z22" s="186">
        <f t="shared" si="8"/>
        <v>6.1111111111111107</v>
      </c>
      <c r="AA22" s="186">
        <f t="shared" si="8"/>
        <v>49.555555555555557</v>
      </c>
      <c r="AB22" s="186">
        <f>MAX(AB8:AB19)</f>
        <v>9.4285714285714288</v>
      </c>
      <c r="AC22" s="186">
        <f t="shared" ref="AC22:AJ22" si="9">MAX(AC8:AC19)</f>
        <v>25</v>
      </c>
      <c r="AD22" s="186">
        <f t="shared" si="9"/>
        <v>22.802500000000002</v>
      </c>
      <c r="AE22" s="186">
        <f t="shared" si="9"/>
        <v>16.815000000000001</v>
      </c>
      <c r="AF22" s="186">
        <f t="shared" si="9"/>
        <v>0.70874999999999999</v>
      </c>
      <c r="AG22" s="186">
        <f t="shared" si="9"/>
        <v>15.1</v>
      </c>
      <c r="AH22" s="186">
        <f t="shared" si="9"/>
        <v>94.649999999999991</v>
      </c>
      <c r="AI22" s="186">
        <f t="shared" si="9"/>
        <v>131</v>
      </c>
      <c r="AJ22" s="186">
        <f t="shared" si="9"/>
        <v>7.915</v>
      </c>
      <c r="AK22" s="186">
        <f t="shared" ref="AK22:BO22" si="10">MAX(AK8:AK19)</f>
        <v>0.41699999999999998</v>
      </c>
      <c r="AL22" s="186">
        <f t="shared" si="10"/>
        <v>0.94500000000000006</v>
      </c>
      <c r="AM22" s="186">
        <f t="shared" si="10"/>
        <v>10</v>
      </c>
      <c r="AN22" s="186">
        <f t="shared" ref="AN22:AP22" si="11">MAX(AN8:AN19)</f>
        <v>7.9175000000000004</v>
      </c>
      <c r="AO22" s="186">
        <f t="shared" si="11"/>
        <v>0.36</v>
      </c>
      <c r="AP22" s="186">
        <f t="shared" si="11"/>
        <v>0</v>
      </c>
      <c r="AQ22" s="186">
        <f>MAX(AQ8:AQ19)</f>
        <v>0.02</v>
      </c>
      <c r="AR22" s="186">
        <f>MAX(AR8:AR19)</f>
        <v>0.2</v>
      </c>
      <c r="AS22" s="186">
        <f>MAX(AS8:AS19)</f>
        <v>3.2</v>
      </c>
      <c r="AT22" s="189">
        <f t="shared" si="10"/>
        <v>1E-3</v>
      </c>
      <c r="AU22" s="71">
        <f t="shared" si="10"/>
        <v>0</v>
      </c>
      <c r="AV22" s="186">
        <f t="shared" si="10"/>
        <v>0</v>
      </c>
      <c r="AW22" s="186">
        <f t="shared" si="10"/>
        <v>0</v>
      </c>
      <c r="AX22" s="186">
        <f t="shared" si="10"/>
        <v>0</v>
      </c>
      <c r="AY22" s="186">
        <f t="shared" si="10"/>
        <v>0</v>
      </c>
      <c r="AZ22" s="186">
        <f t="shared" si="10"/>
        <v>0</v>
      </c>
      <c r="BA22" s="186">
        <f t="shared" si="10"/>
        <v>0</v>
      </c>
      <c r="BB22" s="213">
        <f t="shared" si="10"/>
        <v>0</v>
      </c>
      <c r="BC22" s="248">
        <f t="shared" si="10"/>
        <v>5954.8571428571431</v>
      </c>
      <c r="BD22" s="247">
        <f t="shared" si="10"/>
        <v>3560.5714285714284</v>
      </c>
      <c r="BE22" s="247">
        <f t="shared" si="10"/>
        <v>268.26086956521738</v>
      </c>
      <c r="BF22" s="247">
        <f t="shared" si="10"/>
        <v>4620</v>
      </c>
      <c r="BG22" s="247">
        <f t="shared" si="10"/>
        <v>3189.8960000000002</v>
      </c>
      <c r="BH22" s="249">
        <f t="shared" si="10"/>
        <v>291.45833333333331</v>
      </c>
      <c r="BI22" s="278">
        <f t="shared" si="10"/>
        <v>32</v>
      </c>
      <c r="BJ22" s="186">
        <f t="shared" si="10"/>
        <v>16.8</v>
      </c>
      <c r="BK22" s="186">
        <f t="shared" si="10"/>
        <v>866781</v>
      </c>
      <c r="BL22" s="186">
        <f t="shared" si="10"/>
        <v>21045</v>
      </c>
      <c r="BM22" s="186">
        <f t="shared" si="10"/>
        <v>4940</v>
      </c>
      <c r="BN22" s="186">
        <f t="shared" si="10"/>
        <v>16220</v>
      </c>
      <c r="BO22" s="189">
        <f t="shared" si="10"/>
        <v>165.18</v>
      </c>
      <c r="BP22" s="189">
        <f t="shared" ref="BP22" si="12">MAX(BP8:BP19)</f>
        <v>40</v>
      </c>
      <c r="BQ22" s="189">
        <f t="shared" ref="BQ22:BR22" si="13">MAX(BQ8:BQ19)</f>
        <v>669</v>
      </c>
      <c r="BR22" s="189">
        <f t="shared" si="13"/>
        <v>112851</v>
      </c>
    </row>
    <row r="23" spans="1:70" s="49" customFormat="1" ht="15" thickBot="1" x14ac:dyDescent="0.25">
      <c r="A23" s="2" t="s">
        <v>8</v>
      </c>
      <c r="B23" s="250">
        <f>MIN(B8:B19)</f>
        <v>48113</v>
      </c>
      <c r="C23" s="251">
        <f t="shared" ref="C23:AA23" si="14">MIN(C8:C19)</f>
        <v>1552.0322580645161</v>
      </c>
      <c r="D23" s="72">
        <f t="shared" si="14"/>
        <v>6.9361204903765232</v>
      </c>
      <c r="E23" s="214">
        <f t="shared" si="14"/>
        <v>870.97203823185885</v>
      </c>
      <c r="F23" s="250">
        <f t="shared" si="14"/>
        <v>85</v>
      </c>
      <c r="G23" s="252">
        <f t="shared" si="14"/>
        <v>357</v>
      </c>
      <c r="H23" s="252">
        <f t="shared" si="14"/>
        <v>122</v>
      </c>
      <c r="I23" s="252">
        <f t="shared" si="14"/>
        <v>31.6</v>
      </c>
      <c r="J23" s="252">
        <f t="shared" si="14"/>
        <v>10</v>
      </c>
      <c r="K23" s="252">
        <f t="shared" si="14"/>
        <v>74.599999999999994</v>
      </c>
      <c r="L23" s="252">
        <f t="shared" si="14"/>
        <v>7.6</v>
      </c>
      <c r="M23" s="252">
        <f t="shared" si="14"/>
        <v>41</v>
      </c>
      <c r="N23" s="252">
        <f t="shared" si="14"/>
        <v>7</v>
      </c>
      <c r="O23" s="252">
        <f t="shared" si="14"/>
        <v>108</v>
      </c>
      <c r="P23" s="252">
        <f t="shared" si="14"/>
        <v>29</v>
      </c>
      <c r="Q23" s="252">
        <f t="shared" si="14"/>
        <v>132</v>
      </c>
      <c r="R23" s="252">
        <f t="shared" si="14"/>
        <v>2.65</v>
      </c>
      <c r="S23" s="252">
        <f t="shared" si="14"/>
        <v>5.0000000000000001E-3</v>
      </c>
      <c r="T23" s="252">
        <f t="shared" si="14"/>
        <v>0.1</v>
      </c>
      <c r="U23" s="252">
        <f t="shared" si="14"/>
        <v>488</v>
      </c>
      <c r="V23" s="252">
        <f t="shared" si="14"/>
        <v>34.900000000000006</v>
      </c>
      <c r="W23" s="252">
        <f t="shared" si="14"/>
        <v>160</v>
      </c>
      <c r="X23" s="251">
        <f t="shared" si="14"/>
        <v>300</v>
      </c>
      <c r="Y23" s="72">
        <f t="shared" si="14"/>
        <v>1</v>
      </c>
      <c r="Z23" s="190">
        <f t="shared" si="14"/>
        <v>4.5444444444444443</v>
      </c>
      <c r="AA23" s="190">
        <f t="shared" si="14"/>
        <v>24</v>
      </c>
      <c r="AB23" s="190">
        <f>MIN(AB8:AB19)</f>
        <v>4.6444444444444439</v>
      </c>
      <c r="AC23" s="190">
        <f t="shared" ref="AC23:AJ23" si="15">MIN(AC8:AC19)</f>
        <v>7.7249999999999996</v>
      </c>
      <c r="AD23" s="190">
        <f t="shared" si="15"/>
        <v>2.5249999999999999</v>
      </c>
      <c r="AE23" s="190">
        <f t="shared" si="15"/>
        <v>0.2</v>
      </c>
      <c r="AF23" s="190">
        <f t="shared" si="15"/>
        <v>1.4999999999999999E-2</v>
      </c>
      <c r="AG23" s="190">
        <f t="shared" si="15"/>
        <v>1.8574999999999999</v>
      </c>
      <c r="AH23" s="190">
        <f t="shared" si="15"/>
        <v>77.474999999999994</v>
      </c>
      <c r="AI23" s="190">
        <f t="shared" si="15"/>
        <v>95.552500000000009</v>
      </c>
      <c r="AJ23" s="190">
        <f t="shared" si="15"/>
        <v>0.77849999999999997</v>
      </c>
      <c r="AK23" s="190">
        <f t="shared" ref="AK23:BO23" si="16">MIN(AK8:AK19)</f>
        <v>0.313</v>
      </c>
      <c r="AL23" s="190">
        <f t="shared" si="16"/>
        <v>0.80649999999999999</v>
      </c>
      <c r="AM23" s="190">
        <f t="shared" si="16"/>
        <v>5</v>
      </c>
      <c r="AN23" s="190">
        <f t="shared" ref="AN23:AP23" si="17">MIN(AN8:AN19)</f>
        <v>7.16</v>
      </c>
      <c r="AO23" s="190">
        <f t="shared" si="17"/>
        <v>0.05</v>
      </c>
      <c r="AP23" s="190">
        <f t="shared" si="17"/>
        <v>0</v>
      </c>
      <c r="AQ23" s="190">
        <f>MIN(AQ8:AQ19)</f>
        <v>5.0000000000000001E-3</v>
      </c>
      <c r="AR23" s="190">
        <f>MIN(AR8:AR19)</f>
        <v>0.06</v>
      </c>
      <c r="AS23" s="190">
        <f>MIN(AS8:AS19)</f>
        <v>2.39</v>
      </c>
      <c r="AT23" s="191">
        <f t="shared" si="16"/>
        <v>2.0000000000000001E-4</v>
      </c>
      <c r="AU23" s="72">
        <f t="shared" si="16"/>
        <v>0</v>
      </c>
      <c r="AV23" s="190">
        <f t="shared" si="16"/>
        <v>0</v>
      </c>
      <c r="AW23" s="190">
        <f t="shared" si="16"/>
        <v>0</v>
      </c>
      <c r="AX23" s="190">
        <f t="shared" si="16"/>
        <v>0</v>
      </c>
      <c r="AY23" s="190">
        <f t="shared" si="16"/>
        <v>0</v>
      </c>
      <c r="AZ23" s="190">
        <f t="shared" si="16"/>
        <v>0</v>
      </c>
      <c r="BA23" s="190">
        <f t="shared" si="16"/>
        <v>0</v>
      </c>
      <c r="BB23" s="214">
        <f t="shared" si="16"/>
        <v>0</v>
      </c>
      <c r="BC23" s="250">
        <f t="shared" si="16"/>
        <v>2413.2857142857142</v>
      </c>
      <c r="BD23" s="252">
        <f t="shared" si="16"/>
        <v>1515.5714285714287</v>
      </c>
      <c r="BE23" s="252">
        <f t="shared" si="16"/>
        <v>138.75</v>
      </c>
      <c r="BF23" s="252">
        <f t="shared" si="16"/>
        <v>2228.2222222222222</v>
      </c>
      <c r="BG23" s="252">
        <f t="shared" si="16"/>
        <v>1642.8571428571429</v>
      </c>
      <c r="BH23" s="251">
        <f t="shared" si="16"/>
        <v>129.03846153846155</v>
      </c>
      <c r="BI23" s="279">
        <f t="shared" si="16"/>
        <v>16.5</v>
      </c>
      <c r="BJ23" s="190">
        <f t="shared" si="16"/>
        <v>8.5</v>
      </c>
      <c r="BK23" s="190">
        <f t="shared" si="16"/>
        <v>185.9</v>
      </c>
      <c r="BL23" s="190">
        <f t="shared" si="16"/>
        <v>6834</v>
      </c>
      <c r="BM23" s="190">
        <f t="shared" si="16"/>
        <v>955</v>
      </c>
      <c r="BN23" s="190">
        <f t="shared" si="16"/>
        <v>7867</v>
      </c>
      <c r="BO23" s="191">
        <f t="shared" si="16"/>
        <v>26.48</v>
      </c>
      <c r="BP23" s="191">
        <f t="shared" ref="BP23" si="18">MIN(BP8:BP19)</f>
        <v>7.94</v>
      </c>
      <c r="BQ23" s="191">
        <f t="shared" ref="BQ23:BR23" si="19">MIN(BQ8:BQ19)</f>
        <v>132</v>
      </c>
      <c r="BR23" s="191">
        <f t="shared" si="19"/>
        <v>67761</v>
      </c>
    </row>
    <row r="24" spans="1:70" x14ac:dyDescent="0.2">
      <c r="B24" s="28"/>
      <c r="C24" s="28"/>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row>
    <row r="25" spans="1:70" x14ac:dyDescent="0.2">
      <c r="B25" s="28"/>
      <c r="C25" s="28"/>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row>
    <row r="26" spans="1:70" x14ac:dyDescent="0.2">
      <c r="B26" s="28"/>
      <c r="C26" s="28"/>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row>
    <row r="27" spans="1:70" x14ac:dyDescent="0.2">
      <c r="B27" s="28"/>
      <c r="C27" s="28"/>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row>
    <row r="28" spans="1:70" x14ac:dyDescent="0.2">
      <c r="B28" s="28"/>
      <c r="C28" s="28"/>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row>
    <row r="29" spans="1:70" x14ac:dyDescent="0.2">
      <c r="B29" s="28"/>
      <c r="C29" s="28"/>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row>
    <row r="30" spans="1:70" x14ac:dyDescent="0.2">
      <c r="B30" s="28"/>
      <c r="C30" s="28"/>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row>
    <row r="31" spans="1:70" x14ac:dyDescent="0.2">
      <c r="B31" s="28"/>
      <c r="C31" s="28"/>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row>
    <row r="32" spans="1:70" x14ac:dyDescent="0.2">
      <c r="B32" s="28"/>
      <c r="C32" s="28"/>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row>
    <row r="33" spans="2:47" x14ac:dyDescent="0.2">
      <c r="B33" s="28"/>
      <c r="C33" s="28"/>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row>
    <row r="34" spans="2:47" x14ac:dyDescent="0.2">
      <c r="B34" s="28"/>
      <c r="C34" s="28"/>
      <c r="D34" s="28"/>
      <c r="E34" s="28"/>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row>
    <row r="35" spans="2:47" x14ac:dyDescent="0.2">
      <c r="B35" s="28"/>
      <c r="C35" s="28"/>
      <c r="D35" s="28"/>
      <c r="E35" s="28"/>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row>
    <row r="36" spans="2:47" x14ac:dyDescent="0.2">
      <c r="B36" s="28"/>
      <c r="C36" s="28"/>
      <c r="D36" s="28"/>
      <c r="E36" s="28"/>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row>
    <row r="37" spans="2:47" x14ac:dyDescent="0.2">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row>
    <row r="38" spans="2:47" x14ac:dyDescent="0.2">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row>
    <row r="39" spans="2:47" x14ac:dyDescent="0.2">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row>
    <row r="40" spans="2:47" x14ac:dyDescent="0.2">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row>
    <row r="41" spans="2:47" x14ac:dyDescent="0.2">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row>
    <row r="42" spans="2:47" x14ac:dyDescent="0.2">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row>
    <row r="43" spans="2:47" x14ac:dyDescent="0.2">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row>
    <row r="44" spans="2:47" x14ac:dyDescent="0.2">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row>
    <row r="45" spans="2:47" x14ac:dyDescent="0.2">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row>
    <row r="46" spans="2:47" x14ac:dyDescent="0.2">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row>
    <row r="47" spans="2:47" x14ac:dyDescent="0.2">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row>
    <row r="48" spans="2:47" x14ac:dyDescent="0.2">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row>
    <row r="49" spans="23:47" x14ac:dyDescent="0.2">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row>
    <row r="50" spans="23:47" x14ac:dyDescent="0.2">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row>
    <row r="51" spans="23:47" x14ac:dyDescent="0.2">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row>
    <row r="52" spans="23:47" x14ac:dyDescent="0.2">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row>
    <row r="53" spans="23:47" x14ac:dyDescent="0.2">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row>
    <row r="54" spans="23:47" x14ac:dyDescent="0.2">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row>
    <row r="55" spans="23:47" x14ac:dyDescent="0.2">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row>
    <row r="56" spans="23:47" x14ac:dyDescent="0.2">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row>
    <row r="57" spans="23:47" x14ac:dyDescent="0.2">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row>
    <row r="58" spans="23:47" x14ac:dyDescent="0.2">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row>
    <row r="59" spans="23:47" x14ac:dyDescent="0.2">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row>
    <row r="60" spans="23:47" x14ac:dyDescent="0.2">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row>
    <row r="61" spans="23:47" x14ac:dyDescent="0.2">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row>
    <row r="62" spans="23:47" x14ac:dyDescent="0.2">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row>
    <row r="63" spans="23:47" x14ac:dyDescent="0.2">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row>
    <row r="64" spans="23:47" x14ac:dyDescent="0.2">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row>
    <row r="65" spans="23:29" x14ac:dyDescent="0.2">
      <c r="W65" s="29"/>
      <c r="X65" s="29"/>
      <c r="Y65" s="29"/>
      <c r="Z65" s="29"/>
      <c r="AA65" s="29"/>
      <c r="AB65" s="29"/>
      <c r="AC65" s="29"/>
    </row>
    <row r="66" spans="23:29" x14ac:dyDescent="0.2">
      <c r="W66" s="29"/>
      <c r="X66" s="29"/>
      <c r="Y66" s="29"/>
      <c r="Z66" s="29"/>
      <c r="AA66" s="29"/>
      <c r="AB66" s="29"/>
      <c r="AC66" s="29"/>
    </row>
    <row r="67" spans="23:29" x14ac:dyDescent="0.2">
      <c r="W67" s="29"/>
      <c r="X67" s="29"/>
      <c r="Y67" s="29"/>
      <c r="Z67" s="29"/>
      <c r="AA67" s="29"/>
      <c r="AB67" s="29"/>
      <c r="AC67" s="29"/>
    </row>
    <row r="68" spans="23:29" x14ac:dyDescent="0.2">
      <c r="W68" s="29"/>
      <c r="X68" s="29"/>
      <c r="Y68" s="29"/>
      <c r="Z68" s="29"/>
      <c r="AA68" s="29"/>
      <c r="AB68" s="29"/>
      <c r="AC68" s="29"/>
    </row>
    <row r="69" spans="23:29" x14ac:dyDescent="0.2">
      <c r="W69" s="29"/>
      <c r="X69" s="29"/>
      <c r="Y69" s="29"/>
      <c r="Z69" s="29"/>
      <c r="AA69" s="29"/>
      <c r="AB69" s="29"/>
      <c r="AC69" s="29"/>
    </row>
    <row r="70" spans="23:29" x14ac:dyDescent="0.2">
      <c r="W70" s="29"/>
      <c r="X70" s="29"/>
      <c r="Y70" s="29"/>
      <c r="Z70" s="29"/>
      <c r="AA70" s="29"/>
      <c r="AB70" s="29"/>
      <c r="AC70" s="29"/>
    </row>
    <row r="71" spans="23:29" x14ac:dyDescent="0.2">
      <c r="W71" s="29"/>
      <c r="X71" s="29"/>
      <c r="Y71" s="29"/>
      <c r="Z71" s="29"/>
      <c r="AA71" s="29"/>
      <c r="AB71" s="29"/>
      <c r="AC71" s="29"/>
    </row>
    <row r="72" spans="23:29" x14ac:dyDescent="0.2">
      <c r="W72" s="29"/>
      <c r="X72" s="29"/>
      <c r="Y72" s="29"/>
      <c r="Z72" s="29"/>
      <c r="AA72" s="29"/>
      <c r="AB72" s="29"/>
      <c r="AC72" s="29"/>
    </row>
    <row r="73" spans="23:29" x14ac:dyDescent="0.2">
      <c r="W73" s="29"/>
      <c r="X73" s="29"/>
      <c r="Y73" s="29"/>
      <c r="Z73" s="29"/>
      <c r="AA73" s="29"/>
      <c r="AB73" s="29"/>
      <c r="AC73" s="29"/>
    </row>
    <row r="74" spans="23:29" x14ac:dyDescent="0.2">
      <c r="W74" s="29"/>
      <c r="X74" s="29"/>
      <c r="Y74" s="29"/>
      <c r="Z74" s="29"/>
      <c r="AA74" s="29"/>
      <c r="AB74" s="29"/>
      <c r="AC74" s="29"/>
    </row>
    <row r="75" spans="23:29" x14ac:dyDescent="0.2">
      <c r="W75" s="29"/>
      <c r="X75" s="29"/>
      <c r="Y75" s="29"/>
      <c r="Z75" s="29"/>
      <c r="AA75" s="29"/>
      <c r="AB75" s="29"/>
      <c r="AC75" s="29"/>
    </row>
    <row r="76" spans="23:29" x14ac:dyDescent="0.2">
      <c r="W76" s="29"/>
      <c r="X76" s="29"/>
      <c r="Y76" s="29"/>
      <c r="Z76" s="29"/>
      <c r="AA76" s="29"/>
      <c r="AB76" s="29"/>
      <c r="AC76" s="29"/>
    </row>
    <row r="77" spans="23:29" x14ac:dyDescent="0.2">
      <c r="W77" s="29"/>
      <c r="X77" s="29"/>
      <c r="Y77" s="29"/>
      <c r="Z77" s="29"/>
      <c r="AA77" s="29"/>
      <c r="AB77" s="29"/>
      <c r="AC77" s="29"/>
    </row>
    <row r="78" spans="23:29" x14ac:dyDescent="0.2">
      <c r="W78" s="29"/>
      <c r="X78" s="29"/>
      <c r="Y78" s="29"/>
      <c r="Z78" s="29"/>
      <c r="AA78" s="29"/>
      <c r="AB78" s="29"/>
      <c r="AC78" s="29"/>
    </row>
    <row r="79" spans="23:29" x14ac:dyDescent="0.2">
      <c r="W79" s="29"/>
      <c r="X79" s="29"/>
      <c r="Y79" s="29"/>
      <c r="Z79" s="29"/>
      <c r="AA79" s="29"/>
      <c r="AB79" s="29"/>
      <c r="AC79" s="29"/>
    </row>
    <row r="80" spans="23:29" x14ac:dyDescent="0.2">
      <c r="W80" s="29"/>
      <c r="X80" s="29"/>
      <c r="Y80" s="29"/>
      <c r="Z80" s="29"/>
      <c r="AA80" s="29"/>
      <c r="AB80" s="29"/>
      <c r="AC80" s="29"/>
    </row>
    <row r="81" spans="23:29" x14ac:dyDescent="0.2">
      <c r="W81" s="29"/>
      <c r="X81" s="29"/>
      <c r="Y81" s="29"/>
      <c r="Z81" s="29"/>
      <c r="AA81" s="29"/>
      <c r="AB81" s="29"/>
      <c r="AC81" s="29"/>
    </row>
    <row r="82" spans="23:29" x14ac:dyDescent="0.2">
      <c r="W82" s="29"/>
      <c r="X82" s="29"/>
      <c r="Y82" s="29"/>
      <c r="Z82" s="29"/>
      <c r="AA82" s="29"/>
      <c r="AB82" s="29"/>
      <c r="AC82" s="29"/>
    </row>
    <row r="83" spans="23:29" x14ac:dyDescent="0.2">
      <c r="W83" s="29"/>
      <c r="X83" s="29"/>
      <c r="Y83" s="29"/>
      <c r="Z83" s="29"/>
      <c r="AA83" s="29"/>
      <c r="AB83" s="29"/>
      <c r="AC83" s="29"/>
    </row>
    <row r="84" spans="23:29" x14ac:dyDescent="0.2">
      <c r="W84" s="29"/>
      <c r="X84" s="29"/>
      <c r="Y84" s="29"/>
      <c r="Z84" s="29"/>
      <c r="AA84" s="29"/>
      <c r="AB84" s="29"/>
      <c r="AC84" s="29"/>
    </row>
    <row r="85" spans="23:29" x14ac:dyDescent="0.2">
      <c r="W85" s="29"/>
      <c r="X85" s="29"/>
      <c r="Y85" s="29"/>
      <c r="Z85" s="29"/>
      <c r="AA85" s="29"/>
      <c r="AB85" s="29"/>
      <c r="AC85" s="29"/>
    </row>
    <row r="86" spans="23:29" x14ac:dyDescent="0.2">
      <c r="W86" s="29"/>
      <c r="X86" s="29"/>
      <c r="Y86" s="29"/>
      <c r="Z86" s="29"/>
      <c r="AA86" s="29"/>
      <c r="AB86" s="29"/>
      <c r="AC86" s="29"/>
    </row>
    <row r="87" spans="23:29" x14ac:dyDescent="0.2">
      <c r="W87" s="29"/>
      <c r="X87" s="29"/>
      <c r="Y87" s="29"/>
      <c r="Z87" s="29"/>
      <c r="AA87" s="29"/>
      <c r="AB87" s="29"/>
      <c r="AC87" s="29"/>
    </row>
    <row r="88" spans="23:29" x14ac:dyDescent="0.2">
      <c r="W88" s="29"/>
      <c r="X88" s="29"/>
      <c r="Y88" s="29"/>
      <c r="Z88" s="29"/>
      <c r="AA88" s="29"/>
      <c r="AB88" s="29"/>
      <c r="AC88" s="29"/>
    </row>
    <row r="89" spans="23:29" x14ac:dyDescent="0.2">
      <c r="W89" s="29"/>
      <c r="X89" s="29"/>
      <c r="Y89" s="29"/>
      <c r="Z89" s="29"/>
      <c r="AA89" s="29"/>
      <c r="AB89" s="29"/>
      <c r="AC89" s="29"/>
    </row>
    <row r="90" spans="23:29" x14ac:dyDescent="0.2">
      <c r="W90" s="29"/>
      <c r="X90" s="29"/>
      <c r="Y90" s="29"/>
      <c r="Z90" s="29"/>
      <c r="AA90" s="29"/>
      <c r="AB90" s="29"/>
      <c r="AC90" s="29"/>
    </row>
    <row r="91" spans="23:29" x14ac:dyDescent="0.2">
      <c r="W91" s="29"/>
      <c r="X91" s="29"/>
      <c r="Y91" s="29"/>
      <c r="Z91" s="29"/>
      <c r="AA91" s="29"/>
      <c r="AB91" s="29"/>
      <c r="AC91" s="29"/>
    </row>
    <row r="92" spans="23:29" x14ac:dyDescent="0.2">
      <c r="W92" s="29"/>
      <c r="X92" s="29"/>
      <c r="Y92" s="29"/>
      <c r="Z92" s="29"/>
      <c r="AA92" s="29"/>
      <c r="AB92" s="29"/>
      <c r="AC92" s="29"/>
    </row>
    <row r="93" spans="23:29" x14ac:dyDescent="0.2">
      <c r="W93" s="29"/>
      <c r="X93" s="29"/>
      <c r="Y93" s="29"/>
      <c r="Z93" s="29"/>
      <c r="AA93" s="29"/>
      <c r="AB93" s="29"/>
      <c r="AC93" s="29"/>
    </row>
    <row r="94" spans="23:29" x14ac:dyDescent="0.2">
      <c r="W94" s="29"/>
      <c r="X94" s="29"/>
      <c r="Y94" s="29"/>
      <c r="Z94" s="29"/>
      <c r="AA94" s="29"/>
      <c r="AB94" s="29"/>
      <c r="AC94" s="29"/>
    </row>
    <row r="95" spans="23:29" x14ac:dyDescent="0.2">
      <c r="W95" s="29"/>
      <c r="X95" s="29"/>
      <c r="Y95" s="29"/>
      <c r="Z95" s="29"/>
      <c r="AA95" s="29"/>
      <c r="AB95" s="29"/>
      <c r="AC95" s="29"/>
    </row>
    <row r="96" spans="23:29" x14ac:dyDescent="0.2">
      <c r="W96" s="29"/>
      <c r="X96" s="29"/>
      <c r="Y96" s="29"/>
      <c r="Z96" s="29"/>
      <c r="AA96" s="29"/>
      <c r="AB96" s="29"/>
      <c r="AC96" s="29"/>
    </row>
    <row r="97" spans="23:29" x14ac:dyDescent="0.2">
      <c r="W97" s="29"/>
      <c r="X97" s="29"/>
      <c r="Y97" s="29"/>
      <c r="Z97" s="29"/>
      <c r="AA97" s="29"/>
      <c r="AB97" s="29"/>
      <c r="AC97" s="29"/>
    </row>
    <row r="98" spans="23:29" x14ac:dyDescent="0.2">
      <c r="W98" s="29"/>
      <c r="X98" s="29"/>
      <c r="Y98" s="29"/>
      <c r="Z98" s="29"/>
      <c r="AA98" s="29"/>
      <c r="AB98" s="29"/>
      <c r="AC98" s="29"/>
    </row>
    <row r="99" spans="23:29" x14ac:dyDescent="0.2">
      <c r="W99" s="29"/>
      <c r="X99" s="29"/>
      <c r="Y99" s="29"/>
      <c r="Z99" s="29"/>
      <c r="AA99" s="29"/>
      <c r="AB99" s="29"/>
      <c r="AC99" s="29"/>
    </row>
    <row r="100" spans="23:29" x14ac:dyDescent="0.2">
      <c r="W100" s="29"/>
      <c r="X100" s="29"/>
      <c r="Y100" s="29"/>
      <c r="Z100" s="29"/>
      <c r="AA100" s="29"/>
      <c r="AB100" s="29"/>
      <c r="AC100" s="29"/>
    </row>
    <row r="101" spans="23:29" x14ac:dyDescent="0.2">
      <c r="W101" s="29"/>
      <c r="X101" s="29"/>
      <c r="Y101" s="29"/>
      <c r="Z101" s="29"/>
      <c r="AA101" s="29"/>
      <c r="AB101" s="29"/>
      <c r="AC101" s="29"/>
    </row>
    <row r="102" spans="23:29" x14ac:dyDescent="0.2">
      <c r="W102" s="29"/>
      <c r="X102" s="29"/>
      <c r="Y102" s="29"/>
      <c r="Z102" s="29"/>
      <c r="AA102" s="29"/>
      <c r="AB102" s="29"/>
      <c r="AC102" s="29"/>
    </row>
    <row r="103" spans="23:29" x14ac:dyDescent="0.2">
      <c r="W103" s="29"/>
      <c r="X103" s="29"/>
      <c r="Y103" s="29"/>
      <c r="Z103" s="29"/>
      <c r="AA103" s="29"/>
      <c r="AB103" s="29"/>
      <c r="AC103" s="29"/>
    </row>
    <row r="104" spans="23:29" x14ac:dyDescent="0.2">
      <c r="W104" s="29"/>
      <c r="X104" s="29"/>
      <c r="Y104" s="29"/>
      <c r="Z104" s="29"/>
      <c r="AA104" s="29"/>
      <c r="AB104" s="29"/>
      <c r="AC104" s="29"/>
    </row>
    <row r="105" spans="23:29" x14ac:dyDescent="0.2">
      <c r="W105" s="29"/>
      <c r="X105" s="29"/>
      <c r="Y105" s="29"/>
      <c r="Z105" s="29"/>
      <c r="AA105" s="29"/>
      <c r="AB105" s="29"/>
      <c r="AC105" s="29"/>
    </row>
    <row r="106" spans="23:29" x14ac:dyDescent="0.2">
      <c r="W106" s="29"/>
      <c r="X106" s="29"/>
      <c r="Y106" s="29"/>
      <c r="Z106" s="29"/>
      <c r="AA106" s="29"/>
      <c r="AB106" s="29"/>
      <c r="AC106" s="29"/>
    </row>
    <row r="107" spans="23:29" x14ac:dyDescent="0.2">
      <c r="W107" s="29"/>
      <c r="X107" s="29"/>
      <c r="Y107" s="29"/>
      <c r="Z107" s="29"/>
      <c r="AA107" s="29"/>
      <c r="AB107" s="29"/>
      <c r="AC107" s="29"/>
    </row>
    <row r="108" spans="23:29" x14ac:dyDescent="0.2">
      <c r="W108" s="29"/>
      <c r="X108" s="29"/>
      <c r="Y108" s="29"/>
      <c r="Z108" s="29"/>
      <c r="AA108" s="29"/>
      <c r="AB108" s="29"/>
      <c r="AC108" s="29"/>
    </row>
    <row r="109" spans="23:29" x14ac:dyDescent="0.2">
      <c r="W109" s="29"/>
      <c r="X109" s="29"/>
      <c r="Y109" s="29"/>
      <c r="Z109" s="29"/>
      <c r="AA109" s="29"/>
      <c r="AB109" s="29"/>
      <c r="AC109" s="29"/>
    </row>
    <row r="110" spans="23:29" x14ac:dyDescent="0.2">
      <c r="W110" s="29"/>
      <c r="X110" s="29"/>
      <c r="Y110" s="29"/>
      <c r="Z110" s="29"/>
      <c r="AA110" s="29"/>
      <c r="AB110" s="29"/>
      <c r="AC110" s="29"/>
    </row>
    <row r="111" spans="23:29" x14ac:dyDescent="0.2">
      <c r="W111" s="29"/>
      <c r="X111" s="29"/>
      <c r="Y111" s="29"/>
      <c r="Z111" s="29"/>
      <c r="AA111" s="29"/>
      <c r="AB111" s="29"/>
      <c r="AC111" s="29"/>
    </row>
    <row r="112" spans="23:29" x14ac:dyDescent="0.2">
      <c r="W112" s="29"/>
      <c r="X112" s="29"/>
      <c r="Y112" s="29"/>
      <c r="Z112" s="29"/>
      <c r="AA112" s="29"/>
      <c r="AB112" s="29"/>
      <c r="AC112" s="29"/>
    </row>
    <row r="113" spans="23:29" x14ac:dyDescent="0.2">
      <c r="W113" s="29"/>
      <c r="X113" s="29"/>
      <c r="Y113" s="29"/>
      <c r="Z113" s="29"/>
      <c r="AA113" s="29"/>
      <c r="AB113" s="29"/>
      <c r="AC113" s="29"/>
    </row>
    <row r="114" spans="23:29" x14ac:dyDescent="0.2">
      <c r="W114" s="29"/>
      <c r="X114" s="29"/>
      <c r="Y114" s="29"/>
      <c r="Z114" s="29"/>
      <c r="AA114" s="29"/>
      <c r="AB114" s="29"/>
      <c r="AC114" s="29"/>
    </row>
    <row r="115" spans="23:29" x14ac:dyDescent="0.2">
      <c r="W115" s="29"/>
      <c r="X115" s="29"/>
      <c r="Y115" s="29"/>
      <c r="Z115" s="29"/>
      <c r="AA115" s="29"/>
      <c r="AB115" s="29"/>
      <c r="AC115" s="29"/>
    </row>
    <row r="116" spans="23:29" x14ac:dyDescent="0.2">
      <c r="W116" s="29"/>
      <c r="X116" s="29"/>
      <c r="Y116" s="29"/>
      <c r="Z116" s="29"/>
      <c r="AA116" s="29"/>
      <c r="AB116" s="29"/>
      <c r="AC116" s="29"/>
    </row>
    <row r="117" spans="23:29" x14ac:dyDescent="0.2">
      <c r="W117" s="29"/>
      <c r="X117" s="29"/>
      <c r="Y117" s="29"/>
      <c r="Z117" s="29"/>
      <c r="AA117" s="29"/>
      <c r="AB117" s="29"/>
      <c r="AC117" s="29"/>
    </row>
    <row r="118" spans="23:29" x14ac:dyDescent="0.2">
      <c r="W118" s="29"/>
      <c r="X118" s="29"/>
      <c r="Y118" s="29"/>
      <c r="Z118" s="29"/>
      <c r="AA118" s="29"/>
      <c r="AB118" s="29"/>
      <c r="AC118" s="29"/>
    </row>
    <row r="119" spans="23:29" x14ac:dyDescent="0.2">
      <c r="W119" s="29"/>
      <c r="X119" s="29"/>
      <c r="Y119" s="29"/>
      <c r="Z119" s="29"/>
      <c r="AA119" s="29"/>
      <c r="AB119" s="29"/>
      <c r="AC119" s="29"/>
    </row>
    <row r="120" spans="23:29" x14ac:dyDescent="0.2">
      <c r="W120" s="29"/>
      <c r="X120" s="29"/>
      <c r="Y120" s="29"/>
      <c r="Z120" s="29"/>
      <c r="AA120" s="29"/>
      <c r="AB120" s="29"/>
      <c r="AC120" s="29"/>
    </row>
    <row r="121" spans="23:29" x14ac:dyDescent="0.2">
      <c r="W121" s="29"/>
      <c r="X121" s="29"/>
      <c r="Y121" s="29"/>
      <c r="Z121" s="29"/>
      <c r="AA121" s="29"/>
      <c r="AB121" s="29"/>
      <c r="AC121" s="29"/>
    </row>
    <row r="122" spans="23:29" x14ac:dyDescent="0.2">
      <c r="W122" s="29"/>
      <c r="X122" s="29"/>
      <c r="Y122" s="29"/>
      <c r="Z122" s="29"/>
      <c r="AA122" s="29"/>
      <c r="AB122" s="29"/>
      <c r="AC122" s="29"/>
    </row>
    <row r="123" spans="23:29" x14ac:dyDescent="0.2">
      <c r="W123" s="29"/>
      <c r="X123" s="29"/>
      <c r="Y123" s="29"/>
      <c r="Z123" s="29"/>
      <c r="AA123" s="29"/>
      <c r="AB123" s="29"/>
      <c r="AC123" s="29"/>
    </row>
    <row r="124" spans="23:29" x14ac:dyDescent="0.2">
      <c r="W124" s="29"/>
      <c r="X124" s="29"/>
      <c r="Y124" s="29"/>
      <c r="Z124" s="29"/>
      <c r="AA124" s="29"/>
      <c r="AB124" s="29"/>
      <c r="AC124" s="29"/>
    </row>
    <row r="125" spans="23:29" x14ac:dyDescent="0.2">
      <c r="W125" s="29"/>
      <c r="X125" s="29"/>
      <c r="Y125" s="29"/>
      <c r="Z125" s="29"/>
      <c r="AA125" s="29"/>
      <c r="AB125" s="29"/>
      <c r="AC125" s="29"/>
    </row>
    <row r="126" spans="23:29" x14ac:dyDescent="0.2">
      <c r="W126" s="29"/>
      <c r="X126" s="29"/>
      <c r="Y126" s="29"/>
      <c r="Z126" s="29"/>
      <c r="AA126" s="29"/>
      <c r="AB126" s="29"/>
      <c r="AC126" s="29"/>
    </row>
    <row r="127" spans="23:29" x14ac:dyDescent="0.2">
      <c r="W127" s="29"/>
      <c r="X127" s="29"/>
      <c r="Y127" s="29"/>
      <c r="Z127" s="29"/>
      <c r="AA127" s="29"/>
      <c r="AB127" s="29"/>
      <c r="AC127" s="29"/>
    </row>
    <row r="128" spans="23:29" x14ac:dyDescent="0.2">
      <c r="W128" s="29"/>
      <c r="X128" s="29"/>
      <c r="Y128" s="29"/>
      <c r="Z128" s="29"/>
      <c r="AA128" s="29"/>
      <c r="AB128" s="29"/>
      <c r="AC128" s="29"/>
    </row>
    <row r="129" spans="23:29" x14ac:dyDescent="0.2">
      <c r="W129" s="29"/>
      <c r="X129" s="29"/>
      <c r="Y129" s="29"/>
      <c r="Z129" s="29"/>
      <c r="AA129" s="29"/>
      <c r="AB129" s="29"/>
      <c r="AC129" s="29"/>
    </row>
    <row r="130" spans="23:29" x14ac:dyDescent="0.2">
      <c r="W130" s="29"/>
      <c r="X130" s="29"/>
      <c r="Y130" s="29"/>
      <c r="Z130" s="29"/>
      <c r="AA130" s="29"/>
      <c r="AB130" s="29"/>
      <c r="AC130" s="29"/>
    </row>
    <row r="131" spans="23:29" x14ac:dyDescent="0.2">
      <c r="W131" s="29"/>
      <c r="X131" s="29"/>
      <c r="Y131" s="29"/>
      <c r="Z131" s="29"/>
      <c r="AA131" s="29"/>
      <c r="AB131" s="29"/>
      <c r="AC131" s="29"/>
    </row>
    <row r="132" spans="23:29" x14ac:dyDescent="0.2">
      <c r="W132" s="29"/>
      <c r="X132" s="29"/>
      <c r="Y132" s="29"/>
      <c r="Z132" s="29"/>
      <c r="AA132" s="29"/>
      <c r="AB132" s="29"/>
      <c r="AC132" s="29"/>
    </row>
    <row r="133" spans="23:29" x14ac:dyDescent="0.2">
      <c r="W133" s="29"/>
      <c r="X133" s="29"/>
      <c r="Y133" s="29"/>
      <c r="Z133" s="29"/>
      <c r="AA133" s="29"/>
      <c r="AB133" s="29"/>
      <c r="AC133" s="29"/>
    </row>
    <row r="134" spans="23:29" x14ac:dyDescent="0.2">
      <c r="W134" s="29"/>
      <c r="X134" s="29"/>
      <c r="Y134" s="29"/>
      <c r="Z134" s="29"/>
      <c r="AA134" s="29"/>
      <c r="AB134" s="29"/>
      <c r="AC134" s="29"/>
    </row>
    <row r="135" spans="23:29" x14ac:dyDescent="0.2">
      <c r="W135" s="29"/>
      <c r="X135" s="29"/>
      <c r="Y135" s="29"/>
      <c r="Z135" s="29"/>
      <c r="AA135" s="29"/>
      <c r="AB135" s="29"/>
      <c r="AC135" s="29"/>
    </row>
    <row r="136" spans="23:29" x14ac:dyDescent="0.2">
      <c r="W136" s="29"/>
      <c r="X136" s="29"/>
      <c r="Y136" s="29"/>
      <c r="Z136" s="29"/>
      <c r="AA136" s="29"/>
      <c r="AB136" s="29"/>
      <c r="AC136" s="29"/>
    </row>
    <row r="137" spans="23:29" x14ac:dyDescent="0.2">
      <c r="W137" s="29"/>
      <c r="X137" s="29"/>
      <c r="Y137" s="29"/>
      <c r="Z137" s="29"/>
      <c r="AA137" s="29"/>
      <c r="AB137" s="29"/>
      <c r="AC137" s="29"/>
    </row>
    <row r="138" spans="23:29" x14ac:dyDescent="0.2">
      <c r="W138" s="29"/>
      <c r="X138" s="29"/>
      <c r="Y138" s="29"/>
      <c r="Z138" s="29"/>
      <c r="AA138" s="29"/>
      <c r="AB138" s="29"/>
      <c r="AC138" s="29"/>
    </row>
    <row r="139" spans="23:29" x14ac:dyDescent="0.2">
      <c r="W139" s="29"/>
      <c r="X139" s="29"/>
      <c r="Y139" s="29"/>
      <c r="Z139" s="29"/>
      <c r="AA139" s="29"/>
      <c r="AB139" s="29"/>
      <c r="AC139" s="29"/>
    </row>
    <row r="140" spans="23:29" x14ac:dyDescent="0.2">
      <c r="W140" s="29"/>
      <c r="X140" s="29"/>
      <c r="Y140" s="29"/>
      <c r="Z140" s="29"/>
      <c r="AA140" s="29"/>
      <c r="AB140" s="29"/>
      <c r="AC140" s="29"/>
    </row>
    <row r="141" spans="23:29" x14ac:dyDescent="0.2">
      <c r="W141" s="29"/>
      <c r="X141" s="29"/>
      <c r="Y141" s="29"/>
      <c r="Z141" s="29"/>
      <c r="AA141" s="29"/>
      <c r="AB141" s="29"/>
      <c r="AC141" s="29"/>
    </row>
    <row r="142" spans="23:29" x14ac:dyDescent="0.2">
      <c r="W142" s="29"/>
      <c r="X142" s="29"/>
      <c r="Y142" s="29"/>
      <c r="Z142" s="29"/>
      <c r="AA142" s="29"/>
      <c r="AB142" s="29"/>
      <c r="AC142" s="29"/>
    </row>
    <row r="143" spans="23:29" x14ac:dyDescent="0.2">
      <c r="W143" s="29"/>
      <c r="X143" s="29"/>
      <c r="Y143" s="29"/>
      <c r="Z143" s="29"/>
      <c r="AA143" s="29"/>
      <c r="AB143" s="29"/>
      <c r="AC143" s="29"/>
    </row>
    <row r="144" spans="23:29" x14ac:dyDescent="0.2">
      <c r="W144" s="29"/>
      <c r="X144" s="29"/>
      <c r="Y144" s="29"/>
      <c r="Z144" s="29"/>
      <c r="AA144" s="29"/>
      <c r="AB144" s="29"/>
      <c r="AC144" s="29"/>
    </row>
    <row r="145" spans="23:29" x14ac:dyDescent="0.2">
      <c r="W145" s="29"/>
      <c r="X145" s="29"/>
      <c r="Y145" s="29"/>
      <c r="Z145" s="29"/>
      <c r="AA145" s="29"/>
      <c r="AB145" s="29"/>
      <c r="AC145" s="29"/>
    </row>
    <row r="146" spans="23:29" x14ac:dyDescent="0.2">
      <c r="W146" s="29"/>
      <c r="X146" s="29"/>
      <c r="Y146" s="29"/>
      <c r="Z146" s="29"/>
      <c r="AA146" s="29"/>
      <c r="AB146" s="29"/>
      <c r="AC146" s="29"/>
    </row>
    <row r="147" spans="23:29" x14ac:dyDescent="0.2">
      <c r="W147" s="29"/>
      <c r="X147" s="29"/>
      <c r="Y147" s="29"/>
      <c r="Z147" s="29"/>
      <c r="AA147" s="29"/>
      <c r="AB147" s="29"/>
      <c r="AC147" s="29"/>
    </row>
    <row r="148" spans="23:29" x14ac:dyDescent="0.2">
      <c r="W148" s="29"/>
      <c r="X148" s="29"/>
      <c r="Y148" s="29"/>
      <c r="Z148" s="29"/>
      <c r="AA148" s="29"/>
      <c r="AB148" s="29"/>
      <c r="AC148" s="29"/>
    </row>
    <row r="149" spans="23:29" x14ac:dyDescent="0.2">
      <c r="W149" s="29"/>
      <c r="X149" s="29"/>
      <c r="Y149" s="29"/>
      <c r="Z149" s="29"/>
      <c r="AA149" s="29"/>
      <c r="AB149" s="29"/>
      <c r="AC149" s="29"/>
    </row>
    <row r="150" spans="23:29" x14ac:dyDescent="0.2">
      <c r="W150" s="29"/>
      <c r="X150" s="29"/>
      <c r="Y150" s="29"/>
      <c r="Z150" s="29"/>
      <c r="AA150" s="29"/>
      <c r="AB150" s="29"/>
      <c r="AC150" s="29"/>
    </row>
    <row r="151" spans="23:29" x14ac:dyDescent="0.2">
      <c r="W151" s="29"/>
      <c r="X151" s="29"/>
      <c r="Y151" s="29"/>
      <c r="Z151" s="29"/>
      <c r="AA151" s="29"/>
      <c r="AB151" s="29"/>
      <c r="AC151" s="29"/>
    </row>
    <row r="152" spans="23:29" x14ac:dyDescent="0.2">
      <c r="W152" s="29"/>
      <c r="X152" s="29"/>
      <c r="Y152" s="29"/>
      <c r="Z152" s="29"/>
      <c r="AA152" s="29"/>
      <c r="AB152" s="29"/>
      <c r="AC152" s="29"/>
    </row>
    <row r="153" spans="23:29" x14ac:dyDescent="0.2">
      <c r="W153" s="29"/>
      <c r="X153" s="29"/>
      <c r="Y153" s="29"/>
      <c r="Z153" s="29"/>
      <c r="AA153" s="29"/>
      <c r="AB153" s="29"/>
      <c r="AC153" s="29"/>
    </row>
    <row r="154" spans="23:29" x14ac:dyDescent="0.2">
      <c r="W154" s="29"/>
      <c r="X154" s="29"/>
      <c r="Y154" s="29"/>
      <c r="Z154" s="29"/>
      <c r="AA154" s="29"/>
      <c r="AB154" s="29"/>
      <c r="AC154" s="29"/>
    </row>
    <row r="155" spans="23:29" x14ac:dyDescent="0.2">
      <c r="W155" s="29"/>
      <c r="X155" s="29"/>
      <c r="Y155" s="29"/>
      <c r="Z155" s="29"/>
      <c r="AA155" s="29"/>
      <c r="AB155" s="29"/>
      <c r="AC155" s="29"/>
    </row>
    <row r="156" spans="23:29" x14ac:dyDescent="0.2">
      <c r="W156" s="29"/>
      <c r="X156" s="29"/>
      <c r="Y156" s="29"/>
      <c r="Z156" s="29"/>
      <c r="AA156" s="29"/>
      <c r="AB156" s="29"/>
      <c r="AC156" s="29"/>
    </row>
    <row r="157" spans="23:29" x14ac:dyDescent="0.2">
      <c r="W157" s="29"/>
      <c r="X157" s="29"/>
      <c r="Y157" s="29"/>
      <c r="Z157" s="29"/>
      <c r="AA157" s="29"/>
      <c r="AB157" s="29"/>
      <c r="AC157" s="29"/>
    </row>
    <row r="158" spans="23:29" x14ac:dyDescent="0.2">
      <c r="W158" s="29"/>
      <c r="X158" s="29"/>
      <c r="Y158" s="29"/>
      <c r="Z158" s="29"/>
      <c r="AA158" s="29"/>
      <c r="AB158" s="29"/>
      <c r="AC158" s="29"/>
    </row>
    <row r="159" spans="23:29" x14ac:dyDescent="0.2">
      <c r="W159" s="29"/>
      <c r="X159" s="29"/>
      <c r="Y159" s="29"/>
      <c r="Z159" s="29"/>
      <c r="AA159" s="29"/>
      <c r="AB159" s="29"/>
      <c r="AC159" s="29"/>
    </row>
    <row r="160" spans="23:29" x14ac:dyDescent="0.2">
      <c r="W160" s="29"/>
      <c r="X160" s="29"/>
      <c r="Y160" s="29"/>
      <c r="Z160" s="29"/>
      <c r="AA160" s="29"/>
      <c r="AB160" s="29"/>
      <c r="AC160" s="29"/>
    </row>
    <row r="161" spans="23:29" x14ac:dyDescent="0.2">
      <c r="W161" s="29"/>
      <c r="X161" s="29"/>
      <c r="Y161" s="29"/>
      <c r="Z161" s="29"/>
      <c r="AA161" s="29"/>
      <c r="AB161" s="29"/>
      <c r="AC161" s="29"/>
    </row>
    <row r="162" spans="23:29" x14ac:dyDescent="0.2">
      <c r="W162" s="29"/>
      <c r="X162" s="29"/>
      <c r="Y162" s="29"/>
      <c r="Z162" s="29"/>
      <c r="AA162" s="29"/>
      <c r="AB162" s="29"/>
      <c r="AC162" s="29"/>
    </row>
    <row r="163" spans="23:29" x14ac:dyDescent="0.2">
      <c r="W163" s="29"/>
      <c r="X163" s="29"/>
      <c r="Y163" s="29"/>
      <c r="Z163" s="29"/>
      <c r="AA163" s="29"/>
      <c r="AB163" s="29"/>
      <c r="AC163" s="29"/>
    </row>
    <row r="164" spans="23:29" x14ac:dyDescent="0.2">
      <c r="W164" s="29"/>
      <c r="X164" s="29"/>
      <c r="Y164" s="29"/>
      <c r="Z164" s="29"/>
      <c r="AA164" s="29"/>
      <c r="AB164" s="29"/>
      <c r="AC164" s="29"/>
    </row>
    <row r="165" spans="23:29" x14ac:dyDescent="0.2">
      <c r="W165" s="29"/>
      <c r="X165" s="29"/>
      <c r="Y165" s="29"/>
      <c r="Z165" s="29"/>
      <c r="AA165" s="29"/>
      <c r="AB165" s="29"/>
      <c r="AC165" s="29"/>
    </row>
    <row r="166" spans="23:29" x14ac:dyDescent="0.2">
      <c r="W166" s="29"/>
      <c r="X166" s="29"/>
      <c r="Y166" s="29"/>
      <c r="Z166" s="29"/>
      <c r="AA166" s="29"/>
      <c r="AB166" s="29"/>
      <c r="AC166" s="29"/>
    </row>
    <row r="167" spans="23:29" x14ac:dyDescent="0.2">
      <c r="W167" s="29"/>
      <c r="X167" s="29"/>
      <c r="Y167" s="29"/>
      <c r="Z167" s="29"/>
      <c r="AA167" s="29"/>
      <c r="AB167" s="29"/>
      <c r="AC167" s="29"/>
    </row>
    <row r="168" spans="23:29" x14ac:dyDescent="0.2">
      <c r="W168" s="29"/>
      <c r="X168" s="29"/>
      <c r="Y168" s="29"/>
      <c r="Z168" s="29"/>
      <c r="AA168" s="29"/>
      <c r="AB168" s="29"/>
      <c r="AC168" s="29"/>
    </row>
    <row r="169" spans="23:29" x14ac:dyDescent="0.2">
      <c r="W169" s="29"/>
      <c r="X169" s="29"/>
      <c r="Y169" s="29"/>
      <c r="Z169" s="29"/>
      <c r="AA169" s="29"/>
      <c r="AB169" s="29"/>
      <c r="AC169" s="29"/>
    </row>
    <row r="170" spans="23:29" x14ac:dyDescent="0.2">
      <c r="W170" s="29"/>
      <c r="X170" s="29"/>
      <c r="Y170" s="29"/>
      <c r="Z170" s="29"/>
      <c r="AA170" s="29"/>
      <c r="AB170" s="29"/>
      <c r="AC170" s="29"/>
    </row>
    <row r="171" spans="23:29" x14ac:dyDescent="0.2">
      <c r="W171" s="29"/>
      <c r="X171" s="29"/>
      <c r="Y171" s="29"/>
      <c r="Z171" s="29"/>
      <c r="AA171" s="29"/>
      <c r="AB171" s="29"/>
      <c r="AC171" s="29"/>
    </row>
    <row r="172" spans="23:29" x14ac:dyDescent="0.2">
      <c r="W172" s="29"/>
      <c r="X172" s="29"/>
      <c r="Y172" s="29"/>
      <c r="Z172" s="29"/>
      <c r="AA172" s="29"/>
      <c r="AB172" s="29"/>
      <c r="AC172" s="29"/>
    </row>
    <row r="173" spans="23:29" x14ac:dyDescent="0.2">
      <c r="W173" s="29"/>
      <c r="X173" s="29"/>
      <c r="Y173" s="29"/>
      <c r="Z173" s="29"/>
      <c r="AA173" s="29"/>
      <c r="AB173" s="29"/>
      <c r="AC173" s="29"/>
    </row>
    <row r="174" spans="23:29" x14ac:dyDescent="0.2">
      <c r="W174" s="29"/>
      <c r="X174" s="29"/>
      <c r="Y174" s="29"/>
      <c r="Z174" s="29"/>
      <c r="AA174" s="29"/>
      <c r="AB174" s="29"/>
      <c r="AC174" s="29"/>
    </row>
    <row r="175" spans="23:29" x14ac:dyDescent="0.2">
      <c r="W175" s="29"/>
      <c r="X175" s="29"/>
      <c r="Y175" s="29"/>
      <c r="Z175" s="29"/>
      <c r="AA175" s="29"/>
      <c r="AB175" s="29"/>
      <c r="AC175" s="29"/>
    </row>
    <row r="176" spans="23:29" x14ac:dyDescent="0.2">
      <c r="W176" s="29"/>
      <c r="X176" s="29"/>
      <c r="Y176" s="29"/>
      <c r="Z176" s="29"/>
      <c r="AA176" s="29"/>
      <c r="AB176" s="29"/>
      <c r="AC176" s="29"/>
    </row>
    <row r="177" spans="23:29" x14ac:dyDescent="0.2">
      <c r="W177" s="29"/>
      <c r="X177" s="29"/>
      <c r="Y177" s="29"/>
      <c r="Z177" s="29"/>
      <c r="AA177" s="29"/>
      <c r="AB177" s="29"/>
      <c r="AC177" s="29"/>
    </row>
    <row r="178" spans="23:29" x14ac:dyDescent="0.2">
      <c r="W178" s="29"/>
      <c r="X178" s="29"/>
      <c r="Y178" s="29"/>
      <c r="Z178" s="29"/>
      <c r="AA178" s="29"/>
      <c r="AB178" s="29"/>
      <c r="AC178" s="29"/>
    </row>
    <row r="179" spans="23:29" x14ac:dyDescent="0.2">
      <c r="W179" s="29"/>
      <c r="X179" s="29"/>
      <c r="Y179" s="29"/>
      <c r="Z179" s="29"/>
      <c r="AA179" s="29"/>
      <c r="AB179" s="29"/>
      <c r="AC179" s="29"/>
    </row>
    <row r="180" spans="23:29" x14ac:dyDescent="0.2">
      <c r="W180" s="29"/>
      <c r="X180" s="29"/>
      <c r="Y180" s="29"/>
      <c r="Z180" s="29"/>
      <c r="AA180" s="29"/>
      <c r="AB180" s="29"/>
      <c r="AC180" s="29"/>
    </row>
    <row r="181" spans="23:29" x14ac:dyDescent="0.2">
      <c r="W181" s="29"/>
      <c r="X181" s="29"/>
      <c r="Y181" s="29"/>
      <c r="Z181" s="29"/>
      <c r="AA181" s="29"/>
      <c r="AB181" s="29"/>
      <c r="AC181" s="29"/>
    </row>
    <row r="182" spans="23:29" x14ac:dyDescent="0.2">
      <c r="W182" s="29"/>
      <c r="X182" s="29"/>
      <c r="Y182" s="29"/>
      <c r="Z182" s="29"/>
      <c r="AA182" s="29"/>
      <c r="AB182" s="29"/>
      <c r="AC182" s="29"/>
    </row>
    <row r="183" spans="23:29" x14ac:dyDescent="0.2">
      <c r="W183" s="29"/>
      <c r="X183" s="29"/>
      <c r="Y183" s="29"/>
      <c r="Z183" s="29"/>
      <c r="AA183" s="29"/>
      <c r="AB183" s="29"/>
      <c r="AC183" s="29"/>
    </row>
    <row r="184" spans="23:29" x14ac:dyDescent="0.2">
      <c r="W184" s="29"/>
      <c r="X184" s="29"/>
      <c r="Y184" s="29"/>
      <c r="Z184" s="29"/>
      <c r="AA184" s="29"/>
      <c r="AB184" s="29"/>
      <c r="AC184" s="29"/>
    </row>
    <row r="185" spans="23:29" x14ac:dyDescent="0.2">
      <c r="W185" s="29"/>
      <c r="X185" s="29"/>
      <c r="Y185" s="29"/>
      <c r="Z185" s="29"/>
      <c r="AA185" s="29"/>
      <c r="AB185" s="29"/>
      <c r="AC185" s="29"/>
    </row>
    <row r="186" spans="23:29" x14ac:dyDescent="0.2">
      <c r="W186" s="29"/>
      <c r="X186" s="29"/>
      <c r="Y186" s="29"/>
      <c r="Z186" s="29"/>
      <c r="AA186" s="29"/>
      <c r="AB186" s="29"/>
      <c r="AC186" s="29"/>
    </row>
    <row r="187" spans="23:29" x14ac:dyDescent="0.2">
      <c r="W187" s="29"/>
      <c r="X187" s="29"/>
      <c r="Y187" s="29"/>
      <c r="Z187" s="29"/>
      <c r="AA187" s="29"/>
      <c r="AB187" s="29"/>
      <c r="AC187" s="29"/>
    </row>
    <row r="188" spans="23:29" x14ac:dyDescent="0.2">
      <c r="W188" s="29"/>
      <c r="X188" s="29"/>
      <c r="Y188" s="29"/>
      <c r="Z188" s="29"/>
      <c r="AA188" s="29"/>
      <c r="AB188" s="29"/>
      <c r="AC188" s="29"/>
    </row>
    <row r="189" spans="23:29" x14ac:dyDescent="0.2">
      <c r="W189" s="29"/>
      <c r="X189" s="29"/>
      <c r="Y189" s="29"/>
      <c r="Z189" s="29"/>
      <c r="AA189" s="29"/>
      <c r="AB189" s="29"/>
      <c r="AC189" s="29"/>
    </row>
    <row r="190" spans="23:29" x14ac:dyDescent="0.2">
      <c r="W190" s="29"/>
      <c r="X190" s="29"/>
      <c r="Y190" s="29"/>
      <c r="Z190" s="29"/>
      <c r="AA190" s="29"/>
      <c r="AB190" s="29"/>
      <c r="AC190" s="29"/>
    </row>
    <row r="191" spans="23:29" x14ac:dyDescent="0.2">
      <c r="W191" s="29"/>
      <c r="X191" s="29"/>
      <c r="Y191" s="29"/>
      <c r="Z191" s="29"/>
      <c r="AA191" s="29"/>
      <c r="AB191" s="29"/>
      <c r="AC191" s="29"/>
    </row>
    <row r="192" spans="23:29" x14ac:dyDescent="0.2">
      <c r="W192" s="29"/>
      <c r="X192" s="29"/>
      <c r="Y192" s="29"/>
      <c r="Z192" s="29"/>
      <c r="AA192" s="29"/>
      <c r="AB192" s="29"/>
      <c r="AC192" s="29"/>
    </row>
    <row r="193" spans="23:29" x14ac:dyDescent="0.2">
      <c r="W193" s="29"/>
      <c r="X193" s="29"/>
      <c r="Y193" s="29"/>
      <c r="Z193" s="29"/>
      <c r="AA193" s="29"/>
      <c r="AB193" s="29"/>
      <c r="AC193" s="29"/>
    </row>
    <row r="194" spans="23:29" x14ac:dyDescent="0.2">
      <c r="W194" s="29"/>
      <c r="X194" s="29"/>
      <c r="Y194" s="29"/>
      <c r="Z194" s="29"/>
      <c r="AA194" s="29"/>
      <c r="AB194" s="29"/>
      <c r="AC194" s="29"/>
    </row>
    <row r="195" spans="23:29" x14ac:dyDescent="0.2">
      <c r="W195" s="29"/>
      <c r="X195" s="29"/>
      <c r="Y195" s="29"/>
      <c r="Z195" s="29"/>
      <c r="AA195" s="29"/>
      <c r="AB195" s="29"/>
      <c r="AC195" s="29"/>
    </row>
    <row r="196" spans="23:29" x14ac:dyDescent="0.2">
      <c r="W196" s="29"/>
      <c r="X196" s="29"/>
      <c r="Y196" s="29"/>
      <c r="Z196" s="29"/>
      <c r="AA196" s="29"/>
      <c r="AB196" s="29"/>
      <c r="AC196" s="29"/>
    </row>
    <row r="197" spans="23:29" x14ac:dyDescent="0.2">
      <c r="W197" s="29"/>
      <c r="X197" s="29"/>
      <c r="Y197" s="29"/>
      <c r="Z197" s="29"/>
      <c r="AA197" s="29"/>
      <c r="AB197" s="29"/>
      <c r="AC197" s="29"/>
    </row>
    <row r="198" spans="23:29" x14ac:dyDescent="0.2">
      <c r="W198" s="29"/>
      <c r="X198" s="29"/>
      <c r="Y198" s="29"/>
      <c r="Z198" s="29"/>
      <c r="AA198" s="29"/>
      <c r="AB198" s="29"/>
      <c r="AC198" s="29"/>
    </row>
    <row r="199" spans="23:29" x14ac:dyDescent="0.2">
      <c r="W199" s="29"/>
      <c r="X199" s="29"/>
      <c r="Y199" s="29"/>
      <c r="Z199" s="29"/>
      <c r="AA199" s="29"/>
      <c r="AB199" s="29"/>
      <c r="AC199" s="29"/>
    </row>
    <row r="200" spans="23:29" x14ac:dyDescent="0.2">
      <c r="W200" s="29"/>
      <c r="X200" s="29"/>
      <c r="Y200" s="29"/>
      <c r="Z200" s="29"/>
      <c r="AA200" s="29"/>
      <c r="AB200" s="29"/>
      <c r="AC200" s="29"/>
    </row>
    <row r="201" spans="23:29" x14ac:dyDescent="0.2">
      <c r="W201" s="29"/>
      <c r="X201" s="29"/>
      <c r="Y201" s="29"/>
      <c r="Z201" s="29"/>
      <c r="AA201" s="29"/>
      <c r="AB201" s="29"/>
      <c r="AC201" s="29"/>
    </row>
    <row r="202" spans="23:29" x14ac:dyDescent="0.2">
      <c r="W202" s="29"/>
      <c r="X202" s="29"/>
      <c r="Y202" s="29"/>
      <c r="Z202" s="29"/>
      <c r="AA202" s="29"/>
      <c r="AB202" s="29"/>
      <c r="AC202" s="29"/>
    </row>
    <row r="203" spans="23:29" x14ac:dyDescent="0.2">
      <c r="W203" s="29"/>
      <c r="X203" s="29"/>
      <c r="Y203" s="29"/>
      <c r="Z203" s="29"/>
      <c r="AA203" s="29"/>
      <c r="AB203" s="29"/>
      <c r="AC203" s="29"/>
    </row>
    <row r="204" spans="23:29" x14ac:dyDescent="0.2">
      <c r="W204" s="29"/>
      <c r="X204" s="29"/>
      <c r="Y204" s="29"/>
      <c r="Z204" s="29"/>
      <c r="AA204" s="29"/>
      <c r="AB204" s="29"/>
      <c r="AC204" s="29"/>
    </row>
    <row r="205" spans="23:29" x14ac:dyDescent="0.2">
      <c r="W205" s="29"/>
      <c r="X205" s="29"/>
      <c r="Y205" s="29"/>
      <c r="Z205" s="29"/>
      <c r="AA205" s="29"/>
      <c r="AB205" s="29"/>
      <c r="AC205" s="29"/>
    </row>
    <row r="206" spans="23:29" x14ac:dyDescent="0.2">
      <c r="W206" s="29"/>
      <c r="X206" s="29"/>
      <c r="Y206" s="29"/>
      <c r="Z206" s="29"/>
      <c r="AA206" s="29"/>
      <c r="AB206" s="29"/>
      <c r="AC206" s="29"/>
    </row>
    <row r="207" spans="23:29" x14ac:dyDescent="0.2">
      <c r="W207" s="29"/>
      <c r="X207" s="29"/>
      <c r="Y207" s="29"/>
      <c r="Z207" s="29"/>
      <c r="AA207" s="29"/>
      <c r="AB207" s="29"/>
      <c r="AC207" s="29"/>
    </row>
    <row r="208" spans="23:29" x14ac:dyDescent="0.2">
      <c r="W208" s="29"/>
      <c r="X208" s="29"/>
      <c r="Y208" s="29"/>
      <c r="Z208" s="29"/>
      <c r="AA208" s="29"/>
      <c r="AB208" s="29"/>
      <c r="AC208" s="29"/>
    </row>
    <row r="209" spans="23:29" x14ac:dyDescent="0.2">
      <c r="W209" s="29"/>
      <c r="X209" s="29"/>
      <c r="Y209" s="29"/>
      <c r="Z209" s="29"/>
      <c r="AA209" s="29"/>
      <c r="AB209" s="29"/>
      <c r="AC209" s="29"/>
    </row>
    <row r="210" spans="23:29" x14ac:dyDescent="0.2">
      <c r="W210" s="29"/>
      <c r="X210" s="29"/>
      <c r="Y210" s="29"/>
      <c r="Z210" s="29"/>
      <c r="AA210" s="29"/>
      <c r="AB210" s="29"/>
      <c r="AC210" s="29"/>
    </row>
    <row r="211" spans="23:29" x14ac:dyDescent="0.2">
      <c r="W211" s="29"/>
      <c r="X211" s="29"/>
      <c r="Y211" s="29"/>
      <c r="Z211" s="29"/>
      <c r="AA211" s="29"/>
      <c r="AB211" s="29"/>
      <c r="AC211" s="29"/>
    </row>
    <row r="212" spans="23:29" x14ac:dyDescent="0.2">
      <c r="W212" s="29"/>
      <c r="X212" s="29"/>
      <c r="Y212" s="29"/>
      <c r="Z212" s="29"/>
      <c r="AA212" s="29"/>
      <c r="AB212" s="29"/>
      <c r="AC212" s="29"/>
    </row>
    <row r="213" spans="23:29" x14ac:dyDescent="0.2">
      <c r="W213" s="29"/>
      <c r="X213" s="29"/>
      <c r="Y213" s="29"/>
      <c r="Z213" s="29"/>
      <c r="AA213" s="29"/>
      <c r="AB213" s="29"/>
      <c r="AC213" s="29"/>
    </row>
    <row r="214" spans="23:29" x14ac:dyDescent="0.2">
      <c r="W214" s="29"/>
      <c r="X214" s="29"/>
      <c r="Y214" s="29"/>
      <c r="Z214" s="29"/>
      <c r="AA214" s="29"/>
      <c r="AB214" s="29"/>
      <c r="AC214" s="29"/>
    </row>
    <row r="215" spans="23:29" x14ac:dyDescent="0.2">
      <c r="W215" s="29"/>
      <c r="X215" s="29"/>
      <c r="Y215" s="29"/>
      <c r="Z215" s="29"/>
      <c r="AA215" s="29"/>
      <c r="AB215" s="29"/>
      <c r="AC215" s="29"/>
    </row>
    <row r="216" spans="23:29" x14ac:dyDescent="0.2">
      <c r="W216" s="29"/>
      <c r="X216" s="29"/>
      <c r="Y216" s="29"/>
      <c r="Z216" s="29"/>
      <c r="AA216" s="29"/>
      <c r="AB216" s="29"/>
      <c r="AC216" s="29"/>
    </row>
    <row r="217" spans="23:29" x14ac:dyDescent="0.2">
      <c r="W217" s="29"/>
      <c r="X217" s="29"/>
      <c r="Y217" s="29"/>
      <c r="Z217" s="29"/>
      <c r="AA217" s="29"/>
      <c r="AB217" s="29"/>
      <c r="AC217" s="29"/>
    </row>
    <row r="218" spans="23:29" x14ac:dyDescent="0.2">
      <c r="W218" s="29"/>
      <c r="X218" s="29"/>
      <c r="Y218" s="29"/>
      <c r="Z218" s="29"/>
      <c r="AA218" s="29"/>
      <c r="AB218" s="29"/>
      <c r="AC218" s="29"/>
    </row>
    <row r="219" spans="23:29" x14ac:dyDescent="0.2">
      <c r="W219" s="29"/>
      <c r="X219" s="29"/>
      <c r="Y219" s="29"/>
      <c r="Z219" s="29"/>
      <c r="AA219" s="29"/>
      <c r="AB219" s="29"/>
      <c r="AC219" s="29"/>
    </row>
    <row r="220" spans="23:29" x14ac:dyDescent="0.2">
      <c r="W220" s="29"/>
      <c r="X220" s="29"/>
      <c r="Y220" s="29"/>
      <c r="Z220" s="29"/>
      <c r="AA220" s="29"/>
      <c r="AB220" s="29"/>
      <c r="AC220" s="29"/>
    </row>
    <row r="221" spans="23:29" x14ac:dyDescent="0.2">
      <c r="W221" s="29"/>
      <c r="X221" s="29"/>
      <c r="Y221" s="29"/>
      <c r="Z221" s="29"/>
      <c r="AA221" s="29"/>
      <c r="AB221" s="29"/>
      <c r="AC221" s="29"/>
    </row>
    <row r="222" spans="23:29" x14ac:dyDescent="0.2">
      <c r="W222" s="29"/>
      <c r="X222" s="29"/>
      <c r="Y222" s="29"/>
      <c r="Z222" s="29"/>
      <c r="AA222" s="29"/>
      <c r="AB222" s="29"/>
      <c r="AC222" s="29"/>
    </row>
    <row r="223" spans="23:29" x14ac:dyDescent="0.2">
      <c r="W223" s="29"/>
      <c r="X223" s="29"/>
      <c r="Y223" s="29"/>
      <c r="Z223" s="29"/>
      <c r="AA223" s="29"/>
      <c r="AB223" s="29"/>
      <c r="AC223" s="29"/>
    </row>
    <row r="224" spans="23:29" x14ac:dyDescent="0.2">
      <c r="W224" s="29"/>
      <c r="X224" s="29"/>
      <c r="Y224" s="29"/>
      <c r="Z224" s="29"/>
      <c r="AA224" s="29"/>
      <c r="AB224" s="29"/>
      <c r="AC224" s="29"/>
    </row>
    <row r="225" spans="23:29" x14ac:dyDescent="0.2">
      <c r="W225" s="29"/>
      <c r="X225" s="29"/>
      <c r="Y225" s="29"/>
      <c r="Z225" s="29"/>
      <c r="AA225" s="29"/>
      <c r="AB225" s="29"/>
      <c r="AC225" s="29"/>
    </row>
    <row r="226" spans="23:29" x14ac:dyDescent="0.2">
      <c r="W226" s="29"/>
      <c r="X226" s="29"/>
      <c r="Y226" s="29"/>
      <c r="Z226" s="29"/>
      <c r="AA226" s="29"/>
      <c r="AB226" s="29"/>
      <c r="AC226" s="29"/>
    </row>
    <row r="227" spans="23:29" x14ac:dyDescent="0.2">
      <c r="W227" s="29"/>
      <c r="X227" s="29"/>
      <c r="Y227" s="29"/>
      <c r="Z227" s="29"/>
      <c r="AA227" s="29"/>
      <c r="AB227" s="29"/>
      <c r="AC227" s="29"/>
    </row>
    <row r="228" spans="23:29" x14ac:dyDescent="0.2">
      <c r="W228" s="29"/>
      <c r="X228" s="29"/>
      <c r="Y228" s="29"/>
      <c r="Z228" s="29"/>
      <c r="AA228" s="29"/>
      <c r="AB228" s="29"/>
      <c r="AC228" s="29"/>
    </row>
    <row r="229" spans="23:29" x14ac:dyDescent="0.2">
      <c r="W229" s="29"/>
      <c r="X229" s="29"/>
      <c r="Y229" s="29"/>
      <c r="Z229" s="29"/>
      <c r="AA229" s="29"/>
      <c r="AB229" s="29"/>
      <c r="AC229" s="29"/>
    </row>
    <row r="230" spans="23:29" x14ac:dyDescent="0.2">
      <c r="W230" s="29"/>
      <c r="X230" s="29"/>
      <c r="Y230" s="29"/>
      <c r="Z230" s="29"/>
      <c r="AA230" s="29"/>
      <c r="AB230" s="29"/>
      <c r="AC230" s="29"/>
    </row>
    <row r="231" spans="23:29" x14ac:dyDescent="0.2">
      <c r="W231" s="29"/>
      <c r="X231" s="29"/>
      <c r="Y231" s="29"/>
      <c r="Z231" s="29"/>
      <c r="AA231" s="29"/>
      <c r="AB231" s="29"/>
      <c r="AC231" s="29"/>
    </row>
    <row r="232" spans="23:29" x14ac:dyDescent="0.2">
      <c r="W232" s="29"/>
      <c r="X232" s="29"/>
      <c r="Y232" s="29"/>
      <c r="Z232" s="29"/>
      <c r="AA232" s="29"/>
      <c r="AB232" s="29"/>
      <c r="AC232" s="29"/>
    </row>
    <row r="233" spans="23:29" x14ac:dyDescent="0.2">
      <c r="W233" s="29"/>
      <c r="X233" s="29"/>
      <c r="Y233" s="29"/>
      <c r="Z233" s="29"/>
      <c r="AA233" s="29"/>
      <c r="AB233" s="29"/>
      <c r="AC233" s="29"/>
    </row>
    <row r="234" spans="23:29" x14ac:dyDescent="0.2">
      <c r="W234" s="29"/>
      <c r="X234" s="29"/>
      <c r="Y234" s="29"/>
      <c r="Z234" s="29"/>
      <c r="AA234" s="29"/>
      <c r="AB234" s="29"/>
      <c r="AC234" s="29"/>
    </row>
    <row r="235" spans="23:29" x14ac:dyDescent="0.2">
      <c r="W235" s="29"/>
      <c r="X235" s="29"/>
      <c r="Y235" s="29"/>
      <c r="Z235" s="29"/>
      <c r="AA235" s="29"/>
      <c r="AB235" s="29"/>
      <c r="AC235" s="29"/>
    </row>
    <row r="236" spans="23:29" x14ac:dyDescent="0.2">
      <c r="W236" s="29"/>
      <c r="X236" s="29"/>
      <c r="Y236" s="29"/>
      <c r="Z236" s="29"/>
      <c r="AA236" s="29"/>
      <c r="AB236" s="29"/>
      <c r="AC236" s="29"/>
    </row>
    <row r="237" spans="23:29" x14ac:dyDescent="0.2">
      <c r="W237" s="29"/>
      <c r="X237" s="29"/>
      <c r="Y237" s="29"/>
      <c r="Z237" s="29"/>
      <c r="AA237" s="29"/>
      <c r="AB237" s="29"/>
      <c r="AC237" s="29"/>
    </row>
    <row r="238" spans="23:29" x14ac:dyDescent="0.2">
      <c r="W238" s="29"/>
      <c r="X238" s="29"/>
      <c r="Y238" s="29"/>
      <c r="Z238" s="29"/>
      <c r="AA238" s="29"/>
      <c r="AB238" s="29"/>
      <c r="AC238" s="29"/>
    </row>
    <row r="239" spans="23:29" x14ac:dyDescent="0.2">
      <c r="W239" s="29"/>
      <c r="X239" s="29"/>
      <c r="Y239" s="29"/>
      <c r="Z239" s="29"/>
      <c r="AA239" s="29"/>
      <c r="AB239" s="29"/>
      <c r="AC239" s="29"/>
    </row>
    <row r="240" spans="23:29" x14ac:dyDescent="0.2">
      <c r="W240" s="29"/>
      <c r="X240" s="29"/>
      <c r="Y240" s="29"/>
      <c r="Z240" s="29"/>
      <c r="AA240" s="29"/>
      <c r="AB240" s="29"/>
      <c r="AC240" s="29"/>
    </row>
    <row r="241" spans="23:29" x14ac:dyDescent="0.2">
      <c r="W241" s="29"/>
      <c r="X241" s="29"/>
      <c r="Y241" s="29"/>
      <c r="Z241" s="29"/>
      <c r="AA241" s="29"/>
      <c r="AB241" s="29"/>
      <c r="AC241" s="29"/>
    </row>
    <row r="242" spans="23:29" x14ac:dyDescent="0.2">
      <c r="W242" s="29"/>
      <c r="X242" s="29"/>
      <c r="Y242" s="29"/>
      <c r="Z242" s="29"/>
      <c r="AA242" s="29"/>
      <c r="AB242" s="29"/>
      <c r="AC242" s="29"/>
    </row>
    <row r="243" spans="23:29" x14ac:dyDescent="0.2">
      <c r="W243" s="29"/>
      <c r="X243" s="29"/>
      <c r="Y243" s="29"/>
      <c r="Z243" s="29"/>
      <c r="AA243" s="29"/>
      <c r="AB243" s="29"/>
      <c r="AC243" s="29"/>
    </row>
    <row r="244" spans="23:29" x14ac:dyDescent="0.2">
      <c r="W244" s="29"/>
      <c r="X244" s="29"/>
      <c r="Y244" s="29"/>
      <c r="Z244" s="29"/>
      <c r="AA244" s="29"/>
      <c r="AB244" s="29"/>
      <c r="AC244" s="29"/>
    </row>
    <row r="245" spans="23:29" x14ac:dyDescent="0.2">
      <c r="W245" s="29"/>
      <c r="X245" s="29"/>
      <c r="Y245" s="29"/>
      <c r="Z245" s="29"/>
      <c r="AA245" s="29"/>
      <c r="AB245" s="29"/>
      <c r="AC245" s="29"/>
    </row>
    <row r="246" spans="23:29" x14ac:dyDescent="0.2">
      <c r="W246" s="29"/>
      <c r="X246" s="29"/>
      <c r="Y246" s="29"/>
      <c r="Z246" s="29"/>
      <c r="AA246" s="29"/>
      <c r="AB246" s="29"/>
      <c r="AC246" s="29"/>
    </row>
    <row r="247" spans="23:29" x14ac:dyDescent="0.2">
      <c r="W247" s="29"/>
      <c r="X247" s="29"/>
      <c r="Y247" s="29"/>
      <c r="Z247" s="29"/>
      <c r="AA247" s="29"/>
      <c r="AB247" s="29"/>
      <c r="AC247" s="29"/>
    </row>
    <row r="248" spans="23:29" x14ac:dyDescent="0.2">
      <c r="W248" s="29"/>
      <c r="X248" s="29"/>
      <c r="Y248" s="29"/>
      <c r="Z248" s="29"/>
      <c r="AA248" s="29"/>
      <c r="AB248" s="29"/>
      <c r="AC248" s="29"/>
    </row>
    <row r="249" spans="23:29" x14ac:dyDescent="0.2">
      <c r="W249" s="29"/>
      <c r="X249" s="29"/>
      <c r="Y249" s="29"/>
      <c r="Z249" s="29"/>
      <c r="AA249" s="29"/>
      <c r="AB249" s="29"/>
      <c r="AC249" s="29"/>
    </row>
    <row r="250" spans="23:29" x14ac:dyDescent="0.2">
      <c r="W250" s="29"/>
      <c r="X250" s="29"/>
      <c r="Y250" s="29"/>
      <c r="Z250" s="29"/>
      <c r="AA250" s="29"/>
      <c r="AB250" s="29"/>
      <c r="AC250" s="29"/>
    </row>
    <row r="251" spans="23:29" x14ac:dyDescent="0.2">
      <c r="W251" s="29"/>
      <c r="X251" s="29"/>
      <c r="Y251" s="29"/>
      <c r="Z251" s="29"/>
      <c r="AA251" s="29"/>
      <c r="AB251" s="29"/>
      <c r="AC251" s="29"/>
    </row>
    <row r="252" spans="23:29" x14ac:dyDescent="0.2">
      <c r="W252" s="29"/>
      <c r="X252" s="29"/>
      <c r="Y252" s="29"/>
      <c r="Z252" s="29"/>
      <c r="AA252" s="29"/>
      <c r="AB252" s="29"/>
      <c r="AC252" s="29"/>
    </row>
    <row r="253" spans="23:29" x14ac:dyDescent="0.2">
      <c r="W253" s="29"/>
      <c r="X253" s="29"/>
      <c r="Y253" s="29"/>
      <c r="Z253" s="29"/>
      <c r="AA253" s="29"/>
      <c r="AB253" s="29"/>
      <c r="AC253" s="29"/>
    </row>
    <row r="254" spans="23:29" x14ac:dyDescent="0.2">
      <c r="W254" s="29"/>
      <c r="X254" s="29"/>
      <c r="Y254" s="29"/>
      <c r="Z254" s="29"/>
      <c r="AA254" s="29"/>
      <c r="AB254" s="29"/>
      <c r="AC254" s="29"/>
    </row>
    <row r="255" spans="23:29" x14ac:dyDescent="0.2">
      <c r="W255" s="29"/>
      <c r="X255" s="29"/>
      <c r="Y255" s="29"/>
      <c r="Z255" s="29"/>
      <c r="AA255" s="29"/>
      <c r="AB255" s="29"/>
      <c r="AC255" s="29"/>
    </row>
    <row r="256" spans="23:29" x14ac:dyDescent="0.2">
      <c r="W256" s="29"/>
      <c r="X256" s="29"/>
      <c r="Y256" s="29"/>
      <c r="Z256" s="29"/>
      <c r="AA256" s="29"/>
      <c r="AB256" s="29"/>
      <c r="AC256" s="29"/>
    </row>
    <row r="257" spans="23:29" x14ac:dyDescent="0.2">
      <c r="W257" s="29"/>
      <c r="X257" s="29"/>
      <c r="Y257" s="29"/>
      <c r="Z257" s="29"/>
      <c r="AA257" s="29"/>
      <c r="AB257" s="29"/>
      <c r="AC257" s="29"/>
    </row>
    <row r="258" spans="23:29" x14ac:dyDescent="0.2">
      <c r="W258" s="29"/>
      <c r="X258" s="29"/>
      <c r="Y258" s="29"/>
      <c r="Z258" s="29"/>
      <c r="AA258" s="29"/>
      <c r="AB258" s="29"/>
      <c r="AC258" s="29"/>
    </row>
    <row r="259" spans="23:29" x14ac:dyDescent="0.2">
      <c r="W259" s="29"/>
      <c r="X259" s="29"/>
      <c r="Y259" s="29"/>
      <c r="Z259" s="29"/>
      <c r="AA259" s="29"/>
      <c r="AB259" s="29"/>
      <c r="AC259" s="29"/>
    </row>
    <row r="260" spans="23:29" x14ac:dyDescent="0.2">
      <c r="W260" s="29"/>
      <c r="X260" s="29"/>
      <c r="Y260" s="29"/>
      <c r="Z260" s="29"/>
      <c r="AA260" s="29"/>
      <c r="AB260" s="29"/>
      <c r="AC260" s="29"/>
    </row>
    <row r="261" spans="23:29" x14ac:dyDescent="0.2">
      <c r="W261" s="29"/>
      <c r="X261" s="29"/>
      <c r="Y261" s="29"/>
      <c r="Z261" s="29"/>
      <c r="AA261" s="29"/>
      <c r="AB261" s="29"/>
      <c r="AC261" s="29"/>
    </row>
    <row r="262" spans="23:29" x14ac:dyDescent="0.2">
      <c r="W262" s="29"/>
      <c r="X262" s="29"/>
      <c r="Y262" s="29"/>
      <c r="Z262" s="29"/>
      <c r="AA262" s="29"/>
      <c r="AB262" s="29"/>
      <c r="AC262" s="29"/>
    </row>
    <row r="263" spans="23:29" x14ac:dyDescent="0.2">
      <c r="W263" s="29"/>
      <c r="X263" s="29"/>
      <c r="Y263" s="29"/>
      <c r="Z263" s="29"/>
      <c r="AA263" s="29"/>
      <c r="AB263" s="29"/>
      <c r="AC263" s="29"/>
    </row>
    <row r="264" spans="23:29" x14ac:dyDescent="0.2">
      <c r="W264" s="29"/>
      <c r="X264" s="29"/>
      <c r="Y264" s="29"/>
      <c r="Z264" s="29"/>
      <c r="AA264" s="29"/>
      <c r="AB264" s="29"/>
      <c r="AC264" s="29"/>
    </row>
    <row r="265" spans="23:29" x14ac:dyDescent="0.2">
      <c r="W265" s="29"/>
      <c r="X265" s="29"/>
      <c r="Y265" s="29"/>
      <c r="Z265" s="29"/>
      <c r="AA265" s="29"/>
      <c r="AB265" s="29"/>
      <c r="AC265" s="29"/>
    </row>
    <row r="266" spans="23:29" x14ac:dyDescent="0.2">
      <c r="W266" s="29"/>
      <c r="X266" s="29"/>
      <c r="Y266" s="29"/>
      <c r="Z266" s="29"/>
      <c r="AA266" s="29"/>
      <c r="AB266" s="29"/>
      <c r="AC266" s="29"/>
    </row>
    <row r="267" spans="23:29" x14ac:dyDescent="0.2">
      <c r="W267" s="29"/>
      <c r="X267" s="29"/>
      <c r="Y267" s="29"/>
      <c r="Z267" s="29"/>
      <c r="AA267" s="29"/>
      <c r="AB267" s="29"/>
      <c r="AC267" s="29"/>
    </row>
    <row r="268" spans="23:29" x14ac:dyDescent="0.2">
      <c r="W268" s="29"/>
      <c r="X268" s="29"/>
      <c r="Y268" s="29"/>
      <c r="Z268" s="29"/>
      <c r="AA268" s="29"/>
      <c r="AB268" s="29"/>
      <c r="AC268" s="29"/>
    </row>
    <row r="269" spans="23:29" x14ac:dyDescent="0.2">
      <c r="W269" s="29"/>
      <c r="X269" s="29"/>
      <c r="Y269" s="29"/>
      <c r="Z269" s="29"/>
      <c r="AA269" s="29"/>
      <c r="AB269" s="29"/>
      <c r="AC269" s="29"/>
    </row>
    <row r="270" spans="23:29" x14ac:dyDescent="0.2">
      <c r="W270" s="29"/>
      <c r="X270" s="29"/>
      <c r="Y270" s="29"/>
      <c r="Z270" s="29"/>
      <c r="AA270" s="29"/>
      <c r="AB270" s="29"/>
      <c r="AC270" s="29"/>
    </row>
    <row r="271" spans="23:29" x14ac:dyDescent="0.2">
      <c r="W271" s="29"/>
      <c r="X271" s="29"/>
      <c r="Y271" s="29"/>
      <c r="Z271" s="29"/>
      <c r="AA271" s="29"/>
      <c r="AB271" s="29"/>
      <c r="AC271" s="29"/>
    </row>
    <row r="272" spans="23:29" x14ac:dyDescent="0.2">
      <c r="W272" s="29"/>
      <c r="X272" s="29"/>
      <c r="Y272" s="29"/>
      <c r="Z272" s="29"/>
      <c r="AA272" s="29"/>
      <c r="AB272" s="29"/>
      <c r="AC272" s="29"/>
    </row>
    <row r="273" spans="23:29" x14ac:dyDescent="0.2">
      <c r="W273" s="29"/>
      <c r="X273" s="29"/>
      <c r="Y273" s="29"/>
      <c r="Z273" s="29"/>
      <c r="AA273" s="29"/>
      <c r="AB273" s="29"/>
      <c r="AC273" s="29"/>
    </row>
    <row r="274" spans="23:29" x14ac:dyDescent="0.2">
      <c r="W274" s="29"/>
      <c r="X274" s="29"/>
      <c r="Y274" s="29"/>
      <c r="Z274" s="29"/>
      <c r="AA274" s="29"/>
      <c r="AB274" s="29"/>
      <c r="AC274" s="29"/>
    </row>
    <row r="275" spans="23:29" x14ac:dyDescent="0.2">
      <c r="W275" s="29"/>
      <c r="X275" s="29"/>
      <c r="Y275" s="29"/>
      <c r="Z275" s="29"/>
      <c r="AA275" s="29"/>
      <c r="AB275" s="29"/>
      <c r="AC275" s="29"/>
    </row>
    <row r="276" spans="23:29" x14ac:dyDescent="0.2">
      <c r="W276" s="29"/>
      <c r="X276" s="29"/>
      <c r="Y276" s="29"/>
      <c r="Z276" s="29"/>
      <c r="AA276" s="29"/>
      <c r="AB276" s="29"/>
      <c r="AC276" s="29"/>
    </row>
    <row r="277" spans="23:29" x14ac:dyDescent="0.2">
      <c r="W277" s="29"/>
      <c r="X277" s="29"/>
      <c r="Y277" s="29"/>
      <c r="Z277" s="29"/>
      <c r="AA277" s="29"/>
      <c r="AB277" s="29"/>
      <c r="AC277" s="29"/>
    </row>
    <row r="278" spans="23:29" x14ac:dyDescent="0.2">
      <c r="W278" s="29"/>
      <c r="X278" s="29"/>
      <c r="Y278" s="29"/>
      <c r="Z278" s="29"/>
      <c r="AA278" s="29"/>
      <c r="AB278" s="29"/>
      <c r="AC278" s="29"/>
    </row>
    <row r="279" spans="23:29" x14ac:dyDescent="0.2">
      <c r="W279" s="29"/>
      <c r="X279" s="29"/>
      <c r="Y279" s="29"/>
      <c r="Z279" s="29"/>
      <c r="AA279" s="29"/>
      <c r="AB279" s="29"/>
      <c r="AC279" s="29"/>
    </row>
    <row r="280" spans="23:29" x14ac:dyDescent="0.2">
      <c r="W280" s="29"/>
      <c r="X280" s="29"/>
      <c r="Y280" s="29"/>
      <c r="Z280" s="29"/>
      <c r="AA280" s="29"/>
      <c r="AB280" s="29"/>
      <c r="AC280" s="29"/>
    </row>
    <row r="281" spans="23:29" x14ac:dyDescent="0.2">
      <c r="W281" s="29"/>
      <c r="X281" s="29"/>
      <c r="Y281" s="29"/>
      <c r="Z281" s="29"/>
      <c r="AA281" s="29"/>
      <c r="AB281" s="29"/>
      <c r="AC281" s="29"/>
    </row>
    <row r="282" spans="23:29" x14ac:dyDescent="0.2">
      <c r="W282" s="29"/>
      <c r="X282" s="29"/>
      <c r="Y282" s="29"/>
      <c r="Z282" s="29"/>
      <c r="AA282" s="29"/>
      <c r="AB282" s="29"/>
      <c r="AC282" s="29"/>
    </row>
    <row r="283" spans="23:29" x14ac:dyDescent="0.2">
      <c r="W283" s="29"/>
      <c r="X283" s="29"/>
      <c r="Y283" s="29"/>
      <c r="Z283" s="29"/>
      <c r="AA283" s="29"/>
      <c r="AB283" s="29"/>
      <c r="AC283" s="29"/>
    </row>
    <row r="284" spans="23:29" x14ac:dyDescent="0.2">
      <c r="W284" s="29"/>
      <c r="X284" s="29"/>
      <c r="Y284" s="29"/>
      <c r="Z284" s="29"/>
      <c r="AA284" s="29"/>
      <c r="AB284" s="29"/>
      <c r="AC284" s="29"/>
    </row>
    <row r="285" spans="23:29" x14ac:dyDescent="0.2">
      <c r="W285" s="29"/>
      <c r="X285" s="29"/>
      <c r="Y285" s="29"/>
      <c r="Z285" s="29"/>
      <c r="AA285" s="29"/>
      <c r="AB285" s="29"/>
      <c r="AC285" s="29"/>
    </row>
    <row r="286" spans="23:29" x14ac:dyDescent="0.2">
      <c r="W286" s="29"/>
      <c r="X286" s="29"/>
      <c r="Y286" s="29"/>
      <c r="Z286" s="29"/>
      <c r="AA286" s="29"/>
      <c r="AB286" s="29"/>
      <c r="AC286" s="29"/>
    </row>
    <row r="287" spans="23:29" x14ac:dyDescent="0.2">
      <c r="W287" s="29"/>
      <c r="X287" s="29"/>
      <c r="Y287" s="29"/>
      <c r="Z287" s="29"/>
      <c r="AA287" s="29"/>
      <c r="AB287" s="29"/>
      <c r="AC287" s="29"/>
    </row>
    <row r="288" spans="23:29" x14ac:dyDescent="0.2">
      <c r="W288" s="29"/>
      <c r="X288" s="29"/>
      <c r="Y288" s="29"/>
      <c r="Z288" s="29"/>
      <c r="AA288" s="29"/>
      <c r="AB288" s="29"/>
      <c r="AC288" s="29"/>
    </row>
    <row r="289" spans="23:29" x14ac:dyDescent="0.2">
      <c r="W289" s="29"/>
      <c r="X289" s="29"/>
      <c r="Y289" s="29"/>
      <c r="Z289" s="29"/>
      <c r="AA289" s="29"/>
      <c r="AB289" s="29"/>
      <c r="AC289" s="29"/>
    </row>
    <row r="290" spans="23:29" x14ac:dyDescent="0.2">
      <c r="W290" s="29"/>
      <c r="X290" s="29"/>
      <c r="Y290" s="29"/>
      <c r="Z290" s="29"/>
      <c r="AA290" s="29"/>
      <c r="AB290" s="29"/>
      <c r="AC290" s="29"/>
    </row>
    <row r="291" spans="23:29" x14ac:dyDescent="0.2">
      <c r="W291" s="29"/>
      <c r="X291" s="29"/>
      <c r="Y291" s="29"/>
      <c r="Z291" s="29"/>
      <c r="AA291" s="29"/>
      <c r="AB291" s="29"/>
      <c r="AC291" s="29"/>
    </row>
    <row r="292" spans="23:29" x14ac:dyDescent="0.2">
      <c r="W292" s="29"/>
      <c r="X292" s="29"/>
      <c r="Y292" s="29"/>
      <c r="Z292" s="29"/>
      <c r="AA292" s="29"/>
      <c r="AB292" s="29"/>
      <c r="AC292" s="29"/>
    </row>
    <row r="293" spans="23:29" x14ac:dyDescent="0.2">
      <c r="W293" s="29"/>
      <c r="X293" s="29"/>
      <c r="Y293" s="29"/>
      <c r="Z293" s="29"/>
      <c r="AA293" s="29"/>
      <c r="AB293" s="29"/>
      <c r="AC293" s="29"/>
    </row>
    <row r="294" spans="23:29" x14ac:dyDescent="0.2">
      <c r="W294" s="29"/>
      <c r="X294" s="29"/>
      <c r="Y294" s="29"/>
      <c r="Z294" s="29"/>
      <c r="AA294" s="29"/>
      <c r="AB294" s="29"/>
      <c r="AC294" s="29"/>
    </row>
    <row r="295" spans="23:29" x14ac:dyDescent="0.2">
      <c r="W295" s="29"/>
      <c r="X295" s="29"/>
      <c r="Y295" s="29"/>
      <c r="Z295" s="29"/>
      <c r="AA295" s="29"/>
      <c r="AB295" s="29"/>
      <c r="AC295" s="29"/>
    </row>
    <row r="296" spans="23:29" x14ac:dyDescent="0.2">
      <c r="W296" s="29"/>
      <c r="X296" s="29"/>
      <c r="Y296" s="29"/>
      <c r="Z296" s="29"/>
      <c r="AA296" s="29"/>
      <c r="AB296" s="29"/>
      <c r="AC296" s="29"/>
    </row>
    <row r="297" spans="23:29" x14ac:dyDescent="0.2">
      <c r="W297" s="29"/>
      <c r="X297" s="29"/>
      <c r="Y297" s="29"/>
      <c r="Z297" s="29"/>
      <c r="AA297" s="29"/>
      <c r="AB297" s="29"/>
      <c r="AC297" s="29"/>
    </row>
    <row r="298" spans="23:29" x14ac:dyDescent="0.2">
      <c r="W298" s="29"/>
      <c r="X298" s="29"/>
      <c r="Y298" s="29"/>
      <c r="Z298" s="29"/>
      <c r="AA298" s="29"/>
      <c r="AB298" s="29"/>
      <c r="AC298" s="29"/>
    </row>
    <row r="299" spans="23:29" x14ac:dyDescent="0.2">
      <c r="W299" s="29"/>
      <c r="X299" s="29"/>
      <c r="Y299" s="29"/>
      <c r="Z299" s="29"/>
      <c r="AA299" s="29"/>
      <c r="AB299" s="29"/>
      <c r="AC299" s="29"/>
    </row>
    <row r="300" spans="23:29" x14ac:dyDescent="0.2">
      <c r="W300" s="29"/>
      <c r="X300" s="29"/>
      <c r="Y300" s="29"/>
      <c r="Z300" s="29"/>
      <c r="AA300" s="29"/>
      <c r="AB300" s="29"/>
      <c r="AC300" s="29"/>
    </row>
    <row r="301" spans="23:29" x14ac:dyDescent="0.2">
      <c r="W301" s="29"/>
      <c r="X301" s="29"/>
      <c r="Y301" s="29"/>
      <c r="Z301" s="29"/>
      <c r="AA301" s="29"/>
      <c r="AB301" s="29"/>
      <c r="AC301" s="29"/>
    </row>
    <row r="302" spans="23:29" x14ac:dyDescent="0.2">
      <c r="W302" s="29"/>
      <c r="X302" s="29"/>
      <c r="Y302" s="29"/>
      <c r="Z302" s="29"/>
      <c r="AA302" s="29"/>
      <c r="AB302" s="29"/>
      <c r="AC302" s="29"/>
    </row>
    <row r="303" spans="23:29" x14ac:dyDescent="0.2">
      <c r="W303" s="29"/>
      <c r="X303" s="29"/>
      <c r="Y303" s="29"/>
      <c r="Z303" s="29"/>
      <c r="AA303" s="29"/>
      <c r="AB303" s="29"/>
      <c r="AC303" s="29"/>
    </row>
    <row r="304" spans="23:29" x14ac:dyDescent="0.2">
      <c r="W304" s="29"/>
      <c r="X304" s="29"/>
      <c r="Y304" s="29"/>
      <c r="Z304" s="29"/>
      <c r="AA304" s="29"/>
      <c r="AB304" s="29"/>
      <c r="AC304" s="29"/>
    </row>
    <row r="305" spans="23:29" x14ac:dyDescent="0.2">
      <c r="W305" s="29"/>
      <c r="X305" s="29"/>
      <c r="Y305" s="29"/>
      <c r="Z305" s="29"/>
      <c r="AA305" s="29"/>
      <c r="AB305" s="29"/>
      <c r="AC305" s="29"/>
    </row>
    <row r="306" spans="23:29" x14ac:dyDescent="0.2">
      <c r="W306" s="29"/>
      <c r="X306" s="29"/>
      <c r="Y306" s="29"/>
      <c r="Z306" s="29"/>
      <c r="AA306" s="29"/>
      <c r="AB306" s="29"/>
      <c r="AC306" s="29"/>
    </row>
    <row r="307" spans="23:29" x14ac:dyDescent="0.2">
      <c r="W307" s="29"/>
      <c r="X307" s="29"/>
      <c r="Y307" s="29"/>
      <c r="Z307" s="29"/>
      <c r="AA307" s="29"/>
      <c r="AB307" s="29"/>
      <c r="AC307" s="29"/>
    </row>
    <row r="308" spans="23:29" x14ac:dyDescent="0.2">
      <c r="W308" s="29"/>
      <c r="X308" s="29"/>
      <c r="Y308" s="29"/>
      <c r="Z308" s="29"/>
      <c r="AA308" s="29"/>
      <c r="AB308" s="29"/>
      <c r="AC308" s="29"/>
    </row>
    <row r="309" spans="23:29" x14ac:dyDescent="0.2">
      <c r="W309" s="29"/>
      <c r="X309" s="29"/>
      <c r="Y309" s="29"/>
      <c r="Z309" s="29"/>
      <c r="AA309" s="29"/>
      <c r="AB309" s="29"/>
      <c r="AC309" s="29"/>
    </row>
    <row r="310" spans="23:29" x14ac:dyDescent="0.2">
      <c r="W310" s="29"/>
      <c r="X310" s="29"/>
      <c r="Y310" s="29"/>
      <c r="Z310" s="29"/>
      <c r="AA310" s="29"/>
      <c r="AB310" s="29"/>
      <c r="AC310" s="29"/>
    </row>
    <row r="311" spans="23:29" x14ac:dyDescent="0.2">
      <c r="W311" s="29"/>
      <c r="X311" s="29"/>
      <c r="Y311" s="29"/>
      <c r="Z311" s="29"/>
      <c r="AA311" s="29"/>
      <c r="AB311" s="29"/>
      <c r="AC311" s="29"/>
    </row>
    <row r="312" spans="23:29" x14ac:dyDescent="0.2">
      <c r="W312" s="29"/>
      <c r="X312" s="29"/>
      <c r="Y312" s="29"/>
      <c r="Z312" s="29"/>
      <c r="AA312" s="29"/>
      <c r="AB312" s="29"/>
      <c r="AC312" s="29"/>
    </row>
    <row r="313" spans="23:29" x14ac:dyDescent="0.2">
      <c r="W313" s="29"/>
      <c r="X313" s="29"/>
      <c r="Y313" s="29"/>
      <c r="Z313" s="29"/>
      <c r="AA313" s="29"/>
      <c r="AB313" s="29"/>
      <c r="AC313" s="29"/>
    </row>
    <row r="314" spans="23:29" x14ac:dyDescent="0.2">
      <c r="W314" s="29"/>
      <c r="X314" s="29"/>
      <c r="Y314" s="29"/>
      <c r="Z314" s="29"/>
      <c r="AA314" s="29"/>
      <c r="AB314" s="29"/>
      <c r="AC314" s="29"/>
    </row>
    <row r="315" spans="23:29" x14ac:dyDescent="0.2">
      <c r="W315" s="29"/>
      <c r="X315" s="29"/>
      <c r="Y315" s="29"/>
      <c r="Z315" s="29"/>
      <c r="AA315" s="29"/>
      <c r="AB315" s="29"/>
      <c r="AC315" s="29"/>
    </row>
    <row r="316" spans="23:29" x14ac:dyDescent="0.2">
      <c r="W316" s="29"/>
      <c r="X316" s="29"/>
      <c r="Y316" s="29"/>
      <c r="Z316" s="29"/>
      <c r="AA316" s="29"/>
      <c r="AB316" s="29"/>
      <c r="AC316" s="29"/>
    </row>
    <row r="317" spans="23:29" x14ac:dyDescent="0.2">
      <c r="W317" s="29"/>
      <c r="X317" s="29"/>
      <c r="Y317" s="29"/>
      <c r="Z317" s="29"/>
      <c r="AA317" s="29"/>
      <c r="AB317" s="29"/>
      <c r="AC317" s="29"/>
    </row>
    <row r="318" spans="23:29" x14ac:dyDescent="0.2">
      <c r="W318" s="29"/>
      <c r="X318" s="29"/>
      <c r="Y318" s="29"/>
      <c r="Z318" s="29"/>
      <c r="AA318" s="29"/>
      <c r="AB318" s="29"/>
      <c r="AC318" s="29"/>
    </row>
    <row r="319" spans="23:29" x14ac:dyDescent="0.2">
      <c r="W319" s="29"/>
      <c r="X319" s="29"/>
      <c r="Y319" s="29"/>
      <c r="Z319" s="29"/>
      <c r="AA319" s="29"/>
      <c r="AB319" s="29"/>
      <c r="AC319" s="29"/>
    </row>
    <row r="320" spans="23:29" x14ac:dyDescent="0.2">
      <c r="W320" s="29"/>
      <c r="X320" s="29"/>
      <c r="Y320" s="29"/>
      <c r="Z320" s="29"/>
      <c r="AA320" s="29"/>
      <c r="AB320" s="29"/>
      <c r="AC320" s="29"/>
    </row>
    <row r="321" spans="23:29" x14ac:dyDescent="0.2">
      <c r="W321" s="29"/>
      <c r="X321" s="29"/>
      <c r="Y321" s="29"/>
      <c r="Z321" s="29"/>
      <c r="AA321" s="29"/>
      <c r="AB321" s="29"/>
      <c r="AC321" s="29"/>
    </row>
    <row r="322" spans="23:29" x14ac:dyDescent="0.2">
      <c r="W322" s="29"/>
      <c r="X322" s="29"/>
      <c r="Y322" s="29"/>
      <c r="Z322" s="29"/>
      <c r="AA322" s="29"/>
      <c r="AB322" s="29"/>
      <c r="AC322" s="29"/>
    </row>
    <row r="323" spans="23:29" x14ac:dyDescent="0.2">
      <c r="W323" s="29"/>
      <c r="X323" s="29"/>
      <c r="Y323" s="29"/>
      <c r="Z323" s="29"/>
      <c r="AA323" s="29"/>
      <c r="AB323" s="29"/>
      <c r="AC323" s="29"/>
    </row>
    <row r="324" spans="23:29" x14ac:dyDescent="0.2">
      <c r="W324" s="29"/>
      <c r="X324" s="29"/>
      <c r="Y324" s="29"/>
      <c r="Z324" s="29"/>
      <c r="AA324" s="29"/>
      <c r="AB324" s="29"/>
      <c r="AC324" s="29"/>
    </row>
    <row r="325" spans="23:29" x14ac:dyDescent="0.2">
      <c r="W325" s="29"/>
      <c r="X325" s="29"/>
      <c r="Y325" s="29"/>
      <c r="Z325" s="29"/>
      <c r="AA325" s="29"/>
      <c r="AB325" s="29"/>
      <c r="AC325" s="29"/>
    </row>
    <row r="326" spans="23:29" x14ac:dyDescent="0.2">
      <c r="W326" s="29"/>
      <c r="X326" s="29"/>
      <c r="Y326" s="29"/>
      <c r="Z326" s="29"/>
      <c r="AA326" s="29"/>
      <c r="AB326" s="29"/>
      <c r="AC326" s="29"/>
    </row>
    <row r="327" spans="23:29" x14ac:dyDescent="0.2">
      <c r="W327" s="29"/>
      <c r="X327" s="29"/>
      <c r="Y327" s="29"/>
      <c r="Z327" s="29"/>
      <c r="AA327" s="29"/>
      <c r="AB327" s="29"/>
      <c r="AC327" s="29"/>
    </row>
    <row r="328" spans="23:29" x14ac:dyDescent="0.2">
      <c r="W328" s="29"/>
      <c r="X328" s="29"/>
      <c r="Y328" s="29"/>
      <c r="Z328" s="29"/>
      <c r="AA328" s="29"/>
      <c r="AB328" s="29"/>
      <c r="AC328" s="29"/>
    </row>
    <row r="329" spans="23:29" x14ac:dyDescent="0.2">
      <c r="W329" s="29"/>
      <c r="X329" s="29"/>
      <c r="Y329" s="29"/>
      <c r="Z329" s="29"/>
      <c r="AA329" s="29"/>
      <c r="AB329" s="29"/>
      <c r="AC329" s="29"/>
    </row>
    <row r="330" spans="23:29" x14ac:dyDescent="0.2">
      <c r="W330" s="29"/>
      <c r="X330" s="29"/>
      <c r="Y330" s="29"/>
      <c r="Z330" s="29"/>
      <c r="AA330" s="29"/>
      <c r="AB330" s="29"/>
      <c r="AC330" s="29"/>
    </row>
    <row r="331" spans="23:29" x14ac:dyDescent="0.2">
      <c r="W331" s="29"/>
      <c r="X331" s="29"/>
      <c r="Y331" s="29"/>
      <c r="Z331" s="29"/>
      <c r="AA331" s="29"/>
      <c r="AB331" s="29"/>
      <c r="AC331" s="29"/>
    </row>
    <row r="332" spans="23:29" x14ac:dyDescent="0.2">
      <c r="W332" s="29"/>
      <c r="X332" s="29"/>
      <c r="Y332" s="29"/>
      <c r="Z332" s="29"/>
      <c r="AA332" s="29"/>
      <c r="AB332" s="29"/>
      <c r="AC332" s="29"/>
    </row>
    <row r="333" spans="23:29" x14ac:dyDescent="0.2">
      <c r="W333" s="29"/>
      <c r="X333" s="29"/>
      <c r="Y333" s="29"/>
      <c r="Z333" s="29"/>
      <c r="AA333" s="29"/>
      <c r="AB333" s="29"/>
      <c r="AC333" s="29"/>
    </row>
    <row r="334" spans="23:29" x14ac:dyDescent="0.2">
      <c r="W334" s="29"/>
      <c r="X334" s="29"/>
      <c r="Y334" s="29"/>
      <c r="Z334" s="29"/>
      <c r="AA334" s="29"/>
      <c r="AB334" s="29"/>
      <c r="AC334" s="29"/>
    </row>
    <row r="335" spans="23:29" x14ac:dyDescent="0.2">
      <c r="W335" s="29"/>
      <c r="X335" s="29"/>
      <c r="Y335" s="29"/>
      <c r="Z335" s="29"/>
      <c r="AA335" s="29"/>
      <c r="AB335" s="29"/>
      <c r="AC335" s="29"/>
    </row>
    <row r="336" spans="23:29" x14ac:dyDescent="0.2">
      <c r="W336" s="29"/>
      <c r="X336" s="29"/>
      <c r="Y336" s="29"/>
      <c r="Z336" s="29"/>
      <c r="AA336" s="29"/>
      <c r="AB336" s="29"/>
      <c r="AC336" s="29"/>
    </row>
    <row r="337" spans="23:29" x14ac:dyDescent="0.2">
      <c r="W337" s="29"/>
      <c r="X337" s="29"/>
      <c r="Y337" s="29"/>
      <c r="Z337" s="29"/>
      <c r="AA337" s="29"/>
      <c r="AB337" s="29"/>
      <c r="AC337" s="29"/>
    </row>
    <row r="338" spans="23:29" x14ac:dyDescent="0.2">
      <c r="W338" s="29"/>
      <c r="X338" s="29"/>
      <c r="Y338" s="29"/>
      <c r="Z338" s="29"/>
      <c r="AA338" s="29"/>
      <c r="AB338" s="29"/>
      <c r="AC338" s="29"/>
    </row>
    <row r="339" spans="23:29" x14ac:dyDescent="0.2">
      <c r="W339" s="29"/>
      <c r="X339" s="29"/>
      <c r="Y339" s="29"/>
      <c r="Z339" s="29"/>
      <c r="AA339" s="29"/>
      <c r="AB339" s="29"/>
      <c r="AC339" s="29"/>
    </row>
    <row r="340" spans="23:29" x14ac:dyDescent="0.2">
      <c r="W340" s="29"/>
      <c r="X340" s="29"/>
      <c r="Y340" s="29"/>
      <c r="Z340" s="29"/>
      <c r="AA340" s="29"/>
      <c r="AB340" s="29"/>
      <c r="AC340" s="29"/>
    </row>
    <row r="341" spans="23:29" x14ac:dyDescent="0.2">
      <c r="W341" s="29"/>
      <c r="X341" s="29"/>
      <c r="Y341" s="29"/>
      <c r="Z341" s="29"/>
      <c r="AA341" s="29"/>
      <c r="AB341" s="29"/>
      <c r="AC341" s="29"/>
    </row>
    <row r="342" spans="23:29" x14ac:dyDescent="0.2">
      <c r="W342" s="29"/>
      <c r="X342" s="29"/>
      <c r="Y342" s="29"/>
      <c r="Z342" s="29"/>
      <c r="AA342" s="29"/>
      <c r="AB342" s="29"/>
      <c r="AC342" s="29"/>
    </row>
    <row r="343" spans="23:29" x14ac:dyDescent="0.2">
      <c r="W343" s="29"/>
      <c r="X343" s="29"/>
      <c r="Y343" s="29"/>
      <c r="Z343" s="29"/>
      <c r="AA343" s="29"/>
      <c r="AB343" s="29"/>
      <c r="AC343" s="29"/>
    </row>
    <row r="344" spans="23:29" x14ac:dyDescent="0.2">
      <c r="W344" s="29"/>
      <c r="X344" s="29"/>
      <c r="Y344" s="29"/>
      <c r="Z344" s="29"/>
      <c r="AA344" s="29"/>
      <c r="AB344" s="29"/>
      <c r="AC344" s="29"/>
    </row>
    <row r="345" spans="23:29" x14ac:dyDescent="0.2">
      <c r="W345" s="29"/>
      <c r="X345" s="29"/>
      <c r="Y345" s="29"/>
      <c r="Z345" s="29"/>
      <c r="AA345" s="29"/>
      <c r="AB345" s="29"/>
      <c r="AC345" s="29"/>
    </row>
    <row r="346" spans="23:29" x14ac:dyDescent="0.2">
      <c r="W346" s="29"/>
      <c r="X346" s="29"/>
      <c r="Y346" s="29"/>
      <c r="Z346" s="29"/>
      <c r="AA346" s="29"/>
      <c r="AB346" s="29"/>
      <c r="AC346" s="29"/>
    </row>
    <row r="347" spans="23:29" x14ac:dyDescent="0.2">
      <c r="W347" s="29"/>
      <c r="X347" s="29"/>
      <c r="Y347" s="29"/>
      <c r="Z347" s="29"/>
      <c r="AA347" s="29"/>
      <c r="AB347" s="29"/>
      <c r="AC347" s="29"/>
    </row>
    <row r="348" spans="23:29" x14ac:dyDescent="0.2">
      <c r="W348" s="29"/>
      <c r="X348" s="29"/>
      <c r="Y348" s="29"/>
      <c r="Z348" s="29"/>
      <c r="AA348" s="29"/>
      <c r="AB348" s="29"/>
      <c r="AC348" s="29"/>
    </row>
    <row r="349" spans="23:29" x14ac:dyDescent="0.2">
      <c r="W349" s="29"/>
      <c r="X349" s="29"/>
      <c r="Y349" s="29"/>
      <c r="Z349" s="29"/>
      <c r="AA349" s="29"/>
      <c r="AB349" s="29"/>
      <c r="AC349" s="29"/>
    </row>
    <row r="350" spans="23:29" x14ac:dyDescent="0.2">
      <c r="W350" s="29"/>
      <c r="X350" s="29"/>
      <c r="Y350" s="29"/>
      <c r="Z350" s="29"/>
      <c r="AA350" s="29"/>
      <c r="AB350" s="29"/>
      <c r="AC350" s="29"/>
    </row>
    <row r="351" spans="23:29" x14ac:dyDescent="0.2">
      <c r="W351" s="29"/>
      <c r="X351" s="29"/>
      <c r="Y351" s="29"/>
      <c r="Z351" s="29"/>
      <c r="AA351" s="29"/>
      <c r="AB351" s="29"/>
      <c r="AC351" s="29"/>
    </row>
    <row r="352" spans="23:29" x14ac:dyDescent="0.2">
      <c r="W352" s="29"/>
      <c r="X352" s="29"/>
      <c r="Y352" s="29"/>
      <c r="Z352" s="29"/>
      <c r="AA352" s="29"/>
      <c r="AB352" s="29"/>
      <c r="AC352" s="29"/>
    </row>
    <row r="353" spans="23:29" x14ac:dyDescent="0.2">
      <c r="W353" s="29"/>
      <c r="X353" s="29"/>
      <c r="Y353" s="29"/>
      <c r="Z353" s="29"/>
      <c r="AA353" s="29"/>
      <c r="AB353" s="29"/>
      <c r="AC353" s="29"/>
    </row>
    <row r="354" spans="23:29" x14ac:dyDescent="0.2">
      <c r="W354" s="29"/>
      <c r="X354" s="29"/>
      <c r="Y354" s="29"/>
      <c r="Z354" s="29"/>
      <c r="AA354" s="29"/>
      <c r="AB354" s="29"/>
      <c r="AC354" s="29"/>
    </row>
    <row r="355" spans="23:29" x14ac:dyDescent="0.2">
      <c r="W355" s="29"/>
      <c r="X355" s="29"/>
      <c r="Y355" s="29"/>
      <c r="Z355" s="29"/>
      <c r="AA355" s="29"/>
      <c r="AB355" s="29"/>
      <c r="AC355" s="29"/>
    </row>
    <row r="356" spans="23:29" x14ac:dyDescent="0.2">
      <c r="W356" s="29"/>
      <c r="X356" s="29"/>
      <c r="Y356" s="29"/>
      <c r="Z356" s="29"/>
      <c r="AA356" s="29"/>
      <c r="AB356" s="29"/>
      <c r="AC356" s="29"/>
    </row>
    <row r="357" spans="23:29" x14ac:dyDescent="0.2">
      <c r="W357" s="29"/>
      <c r="X357" s="29"/>
      <c r="Y357" s="29"/>
      <c r="Z357" s="29"/>
      <c r="AA357" s="29"/>
      <c r="AB357" s="29"/>
      <c r="AC357" s="29"/>
    </row>
    <row r="358" spans="23:29" x14ac:dyDescent="0.2">
      <c r="W358" s="29"/>
      <c r="X358" s="29"/>
      <c r="Y358" s="29"/>
      <c r="Z358" s="29"/>
      <c r="AA358" s="29"/>
      <c r="AB358" s="29"/>
      <c r="AC358" s="29"/>
    </row>
    <row r="359" spans="23:29" x14ac:dyDescent="0.2">
      <c r="W359" s="29"/>
      <c r="X359" s="29"/>
      <c r="Y359" s="29"/>
      <c r="Z359" s="29"/>
      <c r="AA359" s="29"/>
      <c r="AB359" s="29"/>
      <c r="AC359" s="29"/>
    </row>
    <row r="360" spans="23:29" x14ac:dyDescent="0.2">
      <c r="W360" s="29"/>
      <c r="X360" s="29"/>
      <c r="Y360" s="29"/>
      <c r="Z360" s="29"/>
      <c r="AA360" s="29"/>
      <c r="AB360" s="29"/>
      <c r="AC360" s="29"/>
    </row>
    <row r="361" spans="23:29" x14ac:dyDescent="0.2">
      <c r="W361" s="29"/>
      <c r="X361" s="29"/>
      <c r="Y361" s="29"/>
      <c r="Z361" s="29"/>
      <c r="AA361" s="29"/>
      <c r="AB361" s="29"/>
      <c r="AC361" s="29"/>
    </row>
    <row r="362" spans="23:29" x14ac:dyDescent="0.2">
      <c r="W362" s="29"/>
      <c r="X362" s="29"/>
      <c r="Y362" s="29"/>
      <c r="Z362" s="29"/>
      <c r="AA362" s="29"/>
      <c r="AB362" s="29"/>
      <c r="AC362" s="29"/>
    </row>
    <row r="363" spans="23:29" x14ac:dyDescent="0.2">
      <c r="W363" s="29"/>
      <c r="X363" s="29"/>
      <c r="Y363" s="29"/>
      <c r="Z363" s="29"/>
      <c r="AA363" s="29"/>
      <c r="AB363" s="29"/>
      <c r="AC363" s="29"/>
    </row>
    <row r="364" spans="23:29" x14ac:dyDescent="0.2">
      <c r="W364" s="29"/>
      <c r="X364" s="29"/>
      <c r="Y364" s="29"/>
      <c r="Z364" s="29"/>
      <c r="AA364" s="29"/>
      <c r="AB364" s="29"/>
      <c r="AC364" s="29"/>
    </row>
    <row r="365" spans="23:29" x14ac:dyDescent="0.2">
      <c r="W365" s="29"/>
      <c r="X365" s="29"/>
      <c r="Y365" s="29"/>
      <c r="Z365" s="29"/>
      <c r="AA365" s="29"/>
      <c r="AB365" s="29"/>
      <c r="AC365" s="29"/>
    </row>
    <row r="366" spans="23:29" x14ac:dyDescent="0.2">
      <c r="W366" s="29"/>
      <c r="X366" s="29"/>
      <c r="Y366" s="29"/>
      <c r="Z366" s="29"/>
      <c r="AA366" s="29"/>
      <c r="AB366" s="29"/>
      <c r="AC366" s="29"/>
    </row>
    <row r="367" spans="23:29" x14ac:dyDescent="0.2">
      <c r="W367" s="29"/>
      <c r="X367" s="29"/>
      <c r="Y367" s="29"/>
      <c r="Z367" s="29"/>
      <c r="AA367" s="29"/>
      <c r="AB367" s="29"/>
      <c r="AC367" s="29"/>
    </row>
    <row r="368" spans="23:29" x14ac:dyDescent="0.2">
      <c r="W368" s="29"/>
      <c r="X368" s="29"/>
      <c r="Y368" s="29"/>
      <c r="Z368" s="29"/>
      <c r="AA368" s="29"/>
      <c r="AB368" s="29"/>
      <c r="AC368" s="29"/>
    </row>
    <row r="369" spans="23:29" x14ac:dyDescent="0.2">
      <c r="W369" s="29"/>
      <c r="X369" s="29"/>
      <c r="Y369" s="29"/>
      <c r="Z369" s="29"/>
      <c r="AA369" s="29"/>
      <c r="AB369" s="29"/>
      <c r="AC369" s="29"/>
    </row>
    <row r="370" spans="23:29" x14ac:dyDescent="0.2">
      <c r="W370" s="29"/>
      <c r="X370" s="29"/>
      <c r="Y370" s="29"/>
      <c r="Z370" s="29"/>
      <c r="AA370" s="29"/>
      <c r="AB370" s="29"/>
      <c r="AC370" s="29"/>
    </row>
    <row r="371" spans="23:29" x14ac:dyDescent="0.2">
      <c r="W371" s="29"/>
      <c r="X371" s="29"/>
      <c r="Y371" s="29"/>
      <c r="Z371" s="29"/>
      <c r="AA371" s="29"/>
      <c r="AB371" s="29"/>
      <c r="AC371" s="29"/>
    </row>
    <row r="372" spans="23:29" x14ac:dyDescent="0.2">
      <c r="W372" s="29"/>
      <c r="X372" s="29"/>
      <c r="Y372" s="29"/>
      <c r="Z372" s="29"/>
      <c r="AA372" s="29"/>
      <c r="AB372" s="29"/>
      <c r="AC372" s="29"/>
    </row>
    <row r="373" spans="23:29" x14ac:dyDescent="0.2">
      <c r="W373" s="29"/>
      <c r="X373" s="29"/>
      <c r="Y373" s="29"/>
      <c r="Z373" s="29"/>
      <c r="AA373" s="29"/>
      <c r="AB373" s="29"/>
      <c r="AC373" s="29"/>
    </row>
    <row r="374" spans="23:29" x14ac:dyDescent="0.2">
      <c r="W374" s="29"/>
      <c r="X374" s="29"/>
      <c r="Y374" s="29"/>
      <c r="Z374" s="29"/>
      <c r="AA374" s="29"/>
      <c r="AB374" s="29"/>
      <c r="AC374" s="29"/>
    </row>
    <row r="375" spans="23:29" x14ac:dyDescent="0.2">
      <c r="W375" s="29"/>
      <c r="X375" s="29"/>
      <c r="Y375" s="29"/>
      <c r="Z375" s="29"/>
      <c r="AA375" s="29"/>
      <c r="AB375" s="29"/>
      <c r="AC375" s="29"/>
    </row>
    <row r="376" spans="23:29" x14ac:dyDescent="0.2">
      <c r="W376" s="29"/>
      <c r="X376" s="29"/>
      <c r="Y376" s="29"/>
      <c r="Z376" s="29"/>
      <c r="AA376" s="29"/>
      <c r="AB376" s="29"/>
      <c r="AC376" s="29"/>
    </row>
    <row r="377" spans="23:29" x14ac:dyDescent="0.2">
      <c r="W377" s="29"/>
      <c r="X377" s="29"/>
      <c r="Y377" s="29"/>
      <c r="Z377" s="29"/>
      <c r="AA377" s="29"/>
      <c r="AB377" s="29"/>
      <c r="AC377" s="29"/>
    </row>
    <row r="378" spans="23:29" x14ac:dyDescent="0.2">
      <c r="W378" s="29"/>
      <c r="X378" s="29"/>
      <c r="Y378" s="29"/>
      <c r="Z378" s="29"/>
      <c r="AA378" s="29"/>
      <c r="AB378" s="29"/>
      <c r="AC378" s="29"/>
    </row>
    <row r="379" spans="23:29" x14ac:dyDescent="0.2">
      <c r="W379" s="29"/>
      <c r="X379" s="29"/>
      <c r="Y379" s="29"/>
      <c r="Z379" s="29"/>
      <c r="AA379" s="29"/>
      <c r="AB379" s="29"/>
      <c r="AC379" s="29"/>
    </row>
    <row r="380" spans="23:29" x14ac:dyDescent="0.2">
      <c r="W380" s="29"/>
      <c r="X380" s="29"/>
      <c r="Y380" s="29"/>
      <c r="Z380" s="29"/>
      <c r="AA380" s="29"/>
      <c r="AB380" s="29"/>
      <c r="AC380" s="29"/>
    </row>
    <row r="381" spans="23:29" x14ac:dyDescent="0.2">
      <c r="W381" s="29"/>
      <c r="X381" s="29"/>
      <c r="Y381" s="29"/>
      <c r="Z381" s="29"/>
      <c r="AA381" s="29"/>
      <c r="AB381" s="29"/>
      <c r="AC381" s="29"/>
    </row>
    <row r="382" spans="23:29" x14ac:dyDescent="0.2">
      <c r="W382" s="29"/>
      <c r="X382" s="29"/>
      <c r="Y382" s="29"/>
      <c r="Z382" s="29"/>
      <c r="AA382" s="29"/>
      <c r="AB382" s="29"/>
      <c r="AC382" s="29"/>
    </row>
    <row r="383" spans="23:29" x14ac:dyDescent="0.2">
      <c r="W383" s="29"/>
      <c r="X383" s="29"/>
      <c r="Y383" s="29"/>
      <c r="Z383" s="29"/>
      <c r="AA383" s="29"/>
      <c r="AB383" s="29"/>
      <c r="AC383" s="29"/>
    </row>
    <row r="384" spans="23:29" x14ac:dyDescent="0.2">
      <c r="W384" s="29"/>
      <c r="X384" s="29"/>
      <c r="Y384" s="29"/>
      <c r="Z384" s="29"/>
      <c r="AA384" s="29"/>
      <c r="AB384" s="29"/>
      <c r="AC384" s="29"/>
    </row>
    <row r="385" spans="23:29" x14ac:dyDescent="0.2">
      <c r="W385" s="29"/>
      <c r="X385" s="29"/>
      <c r="Y385" s="29"/>
      <c r="Z385" s="29"/>
      <c r="AA385" s="29"/>
      <c r="AB385" s="29"/>
      <c r="AC385" s="29"/>
    </row>
    <row r="386" spans="23:29" x14ac:dyDescent="0.2">
      <c r="W386" s="29"/>
      <c r="X386" s="29"/>
      <c r="Y386" s="29"/>
      <c r="Z386" s="29"/>
      <c r="AA386" s="29"/>
      <c r="AB386" s="29"/>
      <c r="AC386" s="29"/>
    </row>
    <row r="387" spans="23:29" x14ac:dyDescent="0.2">
      <c r="W387" s="29"/>
      <c r="X387" s="29"/>
      <c r="Y387" s="29"/>
      <c r="Z387" s="29"/>
      <c r="AA387" s="29"/>
      <c r="AB387" s="29"/>
      <c r="AC387" s="29"/>
    </row>
    <row r="388" spans="23:29" x14ac:dyDescent="0.2">
      <c r="W388" s="29"/>
      <c r="X388" s="29"/>
      <c r="Y388" s="29"/>
      <c r="Z388" s="29"/>
      <c r="AA388" s="29"/>
      <c r="AB388" s="29"/>
      <c r="AC388" s="29"/>
    </row>
    <row r="389" spans="23:29" x14ac:dyDescent="0.2">
      <c r="W389" s="29"/>
      <c r="X389" s="29"/>
      <c r="Y389" s="29"/>
      <c r="Z389" s="29"/>
      <c r="AA389" s="29"/>
      <c r="AB389" s="29"/>
      <c r="AC389" s="29"/>
    </row>
    <row r="390" spans="23:29" x14ac:dyDescent="0.2">
      <c r="W390" s="29"/>
      <c r="X390" s="29"/>
      <c r="Y390" s="29"/>
      <c r="Z390" s="29"/>
      <c r="AA390" s="29"/>
      <c r="AB390" s="29"/>
      <c r="AC390" s="29"/>
    </row>
    <row r="391" spans="23:29" x14ac:dyDescent="0.2">
      <c r="W391" s="29"/>
      <c r="X391" s="29"/>
      <c r="Y391" s="29"/>
      <c r="Z391" s="29"/>
      <c r="AA391" s="29"/>
      <c r="AB391" s="29"/>
      <c r="AC391" s="29"/>
    </row>
    <row r="392" spans="23:29" x14ac:dyDescent="0.2">
      <c r="W392" s="29"/>
      <c r="X392" s="29"/>
      <c r="Y392" s="29"/>
      <c r="Z392" s="29"/>
      <c r="AA392" s="29"/>
      <c r="AB392" s="29"/>
      <c r="AC392" s="29"/>
    </row>
    <row r="393" spans="23:29" x14ac:dyDescent="0.2">
      <c r="W393" s="29"/>
      <c r="X393" s="29"/>
      <c r="Y393" s="29"/>
      <c r="Z393" s="29"/>
      <c r="AA393" s="29"/>
      <c r="AB393" s="29"/>
      <c r="AC393" s="29"/>
    </row>
    <row r="394" spans="23:29" x14ac:dyDescent="0.2">
      <c r="W394" s="29"/>
      <c r="X394" s="29"/>
      <c r="Y394" s="29"/>
      <c r="Z394" s="29"/>
      <c r="AA394" s="29"/>
      <c r="AB394" s="29"/>
      <c r="AC394" s="29"/>
    </row>
    <row r="395" spans="23:29" x14ac:dyDescent="0.2">
      <c r="W395" s="29"/>
      <c r="X395" s="29"/>
      <c r="Y395" s="29"/>
      <c r="Z395" s="29"/>
      <c r="AA395" s="29"/>
      <c r="AB395" s="29"/>
      <c r="AC395" s="29"/>
    </row>
    <row r="396" spans="23:29" x14ac:dyDescent="0.2">
      <c r="W396" s="29"/>
      <c r="X396" s="29"/>
      <c r="Y396" s="29"/>
      <c r="Z396" s="29"/>
      <c r="AA396" s="29"/>
      <c r="AB396" s="29"/>
      <c r="AC396" s="29"/>
    </row>
    <row r="397" spans="23:29" x14ac:dyDescent="0.2">
      <c r="W397" s="29"/>
      <c r="X397" s="29"/>
      <c r="Y397" s="29"/>
      <c r="Z397" s="29"/>
      <c r="AA397" s="29"/>
      <c r="AB397" s="29"/>
      <c r="AC397" s="29"/>
    </row>
    <row r="398" spans="23:29" x14ac:dyDescent="0.2">
      <c r="W398" s="29"/>
      <c r="X398" s="29"/>
      <c r="Y398" s="29"/>
      <c r="Z398" s="29"/>
      <c r="AA398" s="29"/>
      <c r="AB398" s="29"/>
      <c r="AC398" s="29"/>
    </row>
    <row r="399" spans="23:29" x14ac:dyDescent="0.2">
      <c r="W399" s="29"/>
      <c r="X399" s="29"/>
      <c r="Y399" s="29"/>
      <c r="Z399" s="29"/>
      <c r="AA399" s="29"/>
      <c r="AB399" s="29"/>
      <c r="AC399" s="29"/>
    </row>
    <row r="400" spans="23:29" x14ac:dyDescent="0.2">
      <c r="W400" s="29"/>
      <c r="X400" s="29"/>
      <c r="Y400" s="29"/>
      <c r="Z400" s="29"/>
      <c r="AA400" s="29"/>
      <c r="AB400" s="29"/>
      <c r="AC400" s="29"/>
    </row>
    <row r="401" spans="23:29" x14ac:dyDescent="0.2">
      <c r="W401" s="29"/>
      <c r="X401" s="29"/>
      <c r="Y401" s="29"/>
      <c r="Z401" s="29"/>
      <c r="AA401" s="29"/>
      <c r="AB401" s="29"/>
      <c r="AC401" s="29"/>
    </row>
    <row r="402" spans="23:29" x14ac:dyDescent="0.2">
      <c r="W402" s="29"/>
      <c r="X402" s="29"/>
      <c r="Y402" s="29"/>
      <c r="Z402" s="29"/>
      <c r="AA402" s="29"/>
      <c r="AB402" s="29"/>
      <c r="AC402" s="29"/>
    </row>
    <row r="403" spans="23:29" x14ac:dyDescent="0.2">
      <c r="W403" s="29"/>
      <c r="X403" s="29"/>
      <c r="Y403" s="29"/>
      <c r="Z403" s="29"/>
      <c r="AA403" s="29"/>
      <c r="AB403" s="29"/>
      <c r="AC403" s="29"/>
    </row>
    <row r="404" spans="23:29" x14ac:dyDescent="0.2">
      <c r="W404" s="29"/>
      <c r="X404" s="29"/>
      <c r="Y404" s="29"/>
      <c r="Z404" s="29"/>
      <c r="AA404" s="29"/>
      <c r="AB404" s="29"/>
      <c r="AC404" s="29"/>
    </row>
    <row r="405" spans="23:29" x14ac:dyDescent="0.2">
      <c r="W405" s="29"/>
      <c r="X405" s="29"/>
      <c r="Y405" s="29"/>
      <c r="Z405" s="29"/>
      <c r="AA405" s="29"/>
      <c r="AB405" s="29"/>
      <c r="AC405" s="29"/>
    </row>
    <row r="406" spans="23:29" x14ac:dyDescent="0.2">
      <c r="W406" s="29"/>
      <c r="X406" s="29"/>
      <c r="Y406" s="29"/>
      <c r="Z406" s="29"/>
      <c r="AA406" s="29"/>
      <c r="AB406" s="29"/>
      <c r="AC406" s="29"/>
    </row>
    <row r="407" spans="23:29" x14ac:dyDescent="0.2">
      <c r="W407" s="29"/>
      <c r="X407" s="29"/>
      <c r="Y407" s="29"/>
      <c r="Z407" s="29"/>
      <c r="AA407" s="29"/>
      <c r="AB407" s="29"/>
      <c r="AC407" s="29"/>
    </row>
    <row r="408" spans="23:29" x14ac:dyDescent="0.2">
      <c r="W408" s="29"/>
      <c r="X408" s="29"/>
      <c r="Y408" s="29"/>
      <c r="Z408" s="29"/>
      <c r="AA408" s="29"/>
      <c r="AB408" s="29"/>
      <c r="AC408" s="29"/>
    </row>
    <row r="409" spans="23:29" x14ac:dyDescent="0.2">
      <c r="W409" s="29"/>
      <c r="X409" s="29"/>
      <c r="Y409" s="29"/>
      <c r="Z409" s="29"/>
      <c r="AA409" s="29"/>
      <c r="AB409" s="29"/>
      <c r="AC409" s="29"/>
    </row>
    <row r="410" spans="23:29" x14ac:dyDescent="0.2">
      <c r="W410" s="29"/>
      <c r="X410" s="29"/>
      <c r="Y410" s="29"/>
      <c r="Z410" s="29"/>
      <c r="AA410" s="29"/>
      <c r="AB410" s="29"/>
      <c r="AC410" s="29"/>
    </row>
    <row r="411" spans="23:29" x14ac:dyDescent="0.2">
      <c r="W411" s="29"/>
      <c r="X411" s="29"/>
      <c r="Y411" s="29"/>
      <c r="Z411" s="29"/>
      <c r="AA411" s="29"/>
      <c r="AB411" s="29"/>
      <c r="AC411" s="29"/>
    </row>
    <row r="412" spans="23:29" x14ac:dyDescent="0.2">
      <c r="W412" s="29"/>
      <c r="X412" s="29"/>
      <c r="Y412" s="29"/>
      <c r="Z412" s="29"/>
      <c r="AA412" s="29"/>
      <c r="AB412" s="29"/>
      <c r="AC412" s="29"/>
    </row>
    <row r="413" spans="23:29" x14ac:dyDescent="0.2">
      <c r="W413" s="29"/>
      <c r="X413" s="29"/>
      <c r="Y413" s="29"/>
      <c r="Z413" s="29"/>
      <c r="AA413" s="29"/>
      <c r="AB413" s="29"/>
      <c r="AC413" s="29"/>
    </row>
    <row r="414" spans="23:29" x14ac:dyDescent="0.2">
      <c r="W414" s="29"/>
      <c r="X414" s="29"/>
      <c r="Y414" s="29"/>
      <c r="Z414" s="29"/>
      <c r="AA414" s="29"/>
      <c r="AB414" s="29"/>
      <c r="AC414" s="29"/>
    </row>
    <row r="415" spans="23:29" x14ac:dyDescent="0.2">
      <c r="W415" s="29"/>
      <c r="X415" s="29"/>
      <c r="Y415" s="29"/>
      <c r="Z415" s="29"/>
      <c r="AA415" s="29"/>
      <c r="AB415" s="29"/>
      <c r="AC415" s="29"/>
    </row>
    <row r="416" spans="23:29" x14ac:dyDescent="0.2">
      <c r="W416" s="29"/>
      <c r="X416" s="29"/>
      <c r="Y416" s="29"/>
      <c r="Z416" s="29"/>
      <c r="AA416" s="29"/>
      <c r="AB416" s="29"/>
      <c r="AC416" s="29"/>
    </row>
    <row r="417" spans="23:29" x14ac:dyDescent="0.2">
      <c r="W417" s="29"/>
      <c r="X417" s="29"/>
      <c r="Y417" s="29"/>
      <c r="Z417" s="29"/>
      <c r="AA417" s="29"/>
      <c r="AB417" s="29"/>
      <c r="AC417" s="29"/>
    </row>
    <row r="418" spans="23:29" x14ac:dyDescent="0.2">
      <c r="W418" s="29"/>
      <c r="X418" s="29"/>
      <c r="Y418" s="29"/>
      <c r="Z418" s="29"/>
      <c r="AA418" s="29"/>
      <c r="AB418" s="29"/>
      <c r="AC418" s="29"/>
    </row>
    <row r="419" spans="23:29" x14ac:dyDescent="0.2">
      <c r="W419" s="29"/>
      <c r="X419" s="29"/>
      <c r="Y419" s="29"/>
      <c r="Z419" s="29"/>
      <c r="AA419" s="29"/>
      <c r="AB419" s="29"/>
      <c r="AC419" s="29"/>
    </row>
    <row r="420" spans="23:29" x14ac:dyDescent="0.2">
      <c r="W420" s="29"/>
      <c r="X420" s="29"/>
      <c r="Y420" s="29"/>
      <c r="Z420" s="29"/>
      <c r="AA420" s="29"/>
      <c r="AB420" s="29"/>
      <c r="AC420" s="29"/>
    </row>
    <row r="421" spans="23:29" x14ac:dyDescent="0.2">
      <c r="W421" s="29"/>
      <c r="X421" s="29"/>
      <c r="Y421" s="29"/>
      <c r="Z421" s="29"/>
      <c r="AA421" s="29"/>
      <c r="AB421" s="29"/>
      <c r="AC421" s="29"/>
    </row>
    <row r="422" spans="23:29" x14ac:dyDescent="0.2">
      <c r="W422" s="29"/>
      <c r="X422" s="29"/>
      <c r="Y422" s="29"/>
      <c r="Z422" s="29"/>
      <c r="AA422" s="29"/>
      <c r="AB422" s="29"/>
      <c r="AC422" s="29"/>
    </row>
    <row r="423" spans="23:29" x14ac:dyDescent="0.2">
      <c r="W423" s="29"/>
      <c r="X423" s="29"/>
      <c r="Y423" s="29"/>
      <c r="Z423" s="29"/>
      <c r="AA423" s="29"/>
      <c r="AB423" s="29"/>
      <c r="AC423" s="29"/>
    </row>
    <row r="424" spans="23:29" x14ac:dyDescent="0.2">
      <c r="W424" s="29"/>
      <c r="X424" s="29"/>
      <c r="Y424" s="29"/>
      <c r="Z424" s="29"/>
      <c r="AA424" s="29"/>
      <c r="AB424" s="29"/>
      <c r="AC424" s="29"/>
    </row>
    <row r="425" spans="23:29" x14ac:dyDescent="0.2">
      <c r="W425" s="29"/>
      <c r="X425" s="29"/>
      <c r="Y425" s="29"/>
      <c r="Z425" s="29"/>
      <c r="AA425" s="29"/>
      <c r="AB425" s="29"/>
      <c r="AC425" s="29"/>
    </row>
    <row r="426" spans="23:29" x14ac:dyDescent="0.2">
      <c r="W426" s="29"/>
      <c r="X426" s="29"/>
      <c r="Y426" s="29"/>
      <c r="Z426" s="29"/>
      <c r="AA426" s="29"/>
      <c r="AB426" s="29"/>
      <c r="AC426" s="29"/>
    </row>
    <row r="427" spans="23:29" x14ac:dyDescent="0.2">
      <c r="W427" s="29"/>
      <c r="X427" s="29"/>
      <c r="Y427" s="29"/>
      <c r="Z427" s="29"/>
      <c r="AA427" s="29"/>
      <c r="AB427" s="29"/>
      <c r="AC427" s="29"/>
    </row>
    <row r="428" spans="23:29" x14ac:dyDescent="0.2">
      <c r="W428" s="29"/>
      <c r="X428" s="29"/>
      <c r="Y428" s="29"/>
      <c r="Z428" s="29"/>
      <c r="AA428" s="29"/>
      <c r="AB428" s="29"/>
      <c r="AC428" s="29"/>
    </row>
    <row r="429" spans="23:29" x14ac:dyDescent="0.2">
      <c r="W429" s="29"/>
      <c r="X429" s="29"/>
      <c r="Y429" s="29"/>
      <c r="Z429" s="29"/>
      <c r="AA429" s="29"/>
      <c r="AB429" s="29"/>
      <c r="AC429" s="29"/>
    </row>
    <row r="430" spans="23:29" x14ac:dyDescent="0.2">
      <c r="W430" s="29"/>
      <c r="X430" s="29"/>
      <c r="Y430" s="29"/>
      <c r="Z430" s="29"/>
      <c r="AA430" s="29"/>
      <c r="AB430" s="29"/>
      <c r="AC430" s="29"/>
    </row>
    <row r="431" spans="23:29" x14ac:dyDescent="0.2">
      <c r="W431" s="29"/>
      <c r="X431" s="29"/>
      <c r="Y431" s="29"/>
      <c r="Z431" s="29"/>
      <c r="AA431" s="29"/>
      <c r="AB431" s="29"/>
      <c r="AC431" s="29"/>
    </row>
    <row r="432" spans="23:29" x14ac:dyDescent="0.2">
      <c r="W432" s="29"/>
      <c r="X432" s="29"/>
      <c r="Y432" s="29"/>
      <c r="Z432" s="29"/>
      <c r="AA432" s="29"/>
      <c r="AB432" s="29"/>
      <c r="AC432" s="29"/>
    </row>
    <row r="433" spans="23:29" x14ac:dyDescent="0.2">
      <c r="W433" s="29"/>
      <c r="X433" s="29"/>
      <c r="Y433" s="29"/>
      <c r="Z433" s="29"/>
      <c r="AA433" s="29"/>
      <c r="AB433" s="29"/>
      <c r="AC433" s="29"/>
    </row>
    <row r="434" spans="23:29" x14ac:dyDescent="0.2">
      <c r="W434" s="29"/>
      <c r="X434" s="29"/>
      <c r="Y434" s="29"/>
      <c r="Z434" s="29"/>
      <c r="AA434" s="29"/>
      <c r="AB434" s="29"/>
      <c r="AC434" s="29"/>
    </row>
    <row r="435" spans="23:29" x14ac:dyDescent="0.2">
      <c r="W435" s="29"/>
      <c r="X435" s="29"/>
      <c r="Y435" s="29"/>
      <c r="Z435" s="29"/>
      <c r="AA435" s="29"/>
      <c r="AB435" s="29"/>
      <c r="AC435" s="29"/>
    </row>
    <row r="436" spans="23:29" x14ac:dyDescent="0.2">
      <c r="W436" s="29"/>
      <c r="X436" s="29"/>
      <c r="Y436" s="29"/>
      <c r="Z436" s="29"/>
      <c r="AA436" s="29"/>
      <c r="AB436" s="29"/>
      <c r="AC436" s="29"/>
    </row>
    <row r="437" spans="23:29" x14ac:dyDescent="0.2">
      <c r="W437" s="29"/>
      <c r="X437" s="29"/>
      <c r="Y437" s="29"/>
      <c r="Z437" s="29"/>
      <c r="AA437" s="29"/>
      <c r="AB437" s="29"/>
      <c r="AC437" s="29"/>
    </row>
    <row r="438" spans="23:29" x14ac:dyDescent="0.2">
      <c r="W438" s="29"/>
      <c r="X438" s="29"/>
      <c r="Y438" s="29"/>
      <c r="Z438" s="29"/>
      <c r="AA438" s="29"/>
      <c r="AB438" s="29"/>
      <c r="AC438" s="29"/>
    </row>
    <row r="439" spans="23:29" x14ac:dyDescent="0.2">
      <c r="W439" s="29"/>
      <c r="X439" s="29"/>
      <c r="Y439" s="29"/>
      <c r="Z439" s="29"/>
      <c r="AA439" s="29"/>
      <c r="AB439" s="29"/>
      <c r="AC439" s="29"/>
    </row>
    <row r="440" spans="23:29" x14ac:dyDescent="0.2">
      <c r="W440" s="29"/>
      <c r="X440" s="29"/>
      <c r="Y440" s="29"/>
      <c r="Z440" s="29"/>
      <c r="AA440" s="29"/>
      <c r="AB440" s="29"/>
      <c r="AC440" s="29"/>
    </row>
    <row r="441" spans="23:29" x14ac:dyDescent="0.2">
      <c r="W441" s="29"/>
      <c r="X441" s="29"/>
      <c r="Y441" s="29"/>
      <c r="Z441" s="29"/>
      <c r="AA441" s="29"/>
      <c r="AB441" s="29"/>
      <c r="AC441" s="29"/>
    </row>
    <row r="442" spans="23:29" x14ac:dyDescent="0.2">
      <c r="W442" s="29"/>
      <c r="X442" s="29"/>
      <c r="Y442" s="29"/>
      <c r="Z442" s="29"/>
      <c r="AA442" s="29"/>
      <c r="AB442" s="29"/>
      <c r="AC442" s="29"/>
    </row>
    <row r="443" spans="23:29" x14ac:dyDescent="0.2">
      <c r="W443" s="29"/>
      <c r="X443" s="29"/>
      <c r="Y443" s="29"/>
      <c r="Z443" s="29"/>
      <c r="AA443" s="29"/>
      <c r="AB443" s="29"/>
      <c r="AC443" s="29"/>
    </row>
    <row r="444" spans="23:29" x14ac:dyDescent="0.2">
      <c r="W444" s="29"/>
      <c r="X444" s="29"/>
      <c r="Y444" s="29"/>
      <c r="Z444" s="29"/>
      <c r="AA444" s="29"/>
      <c r="AB444" s="29"/>
      <c r="AC444" s="29"/>
    </row>
    <row r="445" spans="23:29" x14ac:dyDescent="0.2">
      <c r="W445" s="29"/>
      <c r="X445" s="29"/>
      <c r="Y445" s="29"/>
      <c r="Z445" s="29"/>
      <c r="AA445" s="29"/>
      <c r="AB445" s="29"/>
      <c r="AC445" s="29"/>
    </row>
    <row r="446" spans="23:29" x14ac:dyDescent="0.2">
      <c r="W446" s="29"/>
      <c r="X446" s="29"/>
      <c r="Y446" s="29"/>
      <c r="Z446" s="29"/>
      <c r="AA446" s="29"/>
      <c r="AB446" s="29"/>
      <c r="AC446" s="29"/>
    </row>
    <row r="447" spans="23:29" x14ac:dyDescent="0.2">
      <c r="W447" s="29"/>
      <c r="X447" s="29"/>
      <c r="Y447" s="29"/>
      <c r="Z447" s="29"/>
      <c r="AA447" s="29"/>
      <c r="AB447" s="29"/>
      <c r="AC447" s="29"/>
    </row>
    <row r="448" spans="23:29" x14ac:dyDescent="0.2">
      <c r="W448" s="29"/>
      <c r="X448" s="29"/>
      <c r="Y448" s="29"/>
      <c r="Z448" s="29"/>
      <c r="AA448" s="29"/>
      <c r="AB448" s="29"/>
      <c r="AC448" s="29"/>
    </row>
    <row r="449" spans="23:29" x14ac:dyDescent="0.2">
      <c r="W449" s="29"/>
      <c r="X449" s="29"/>
      <c r="Y449" s="29"/>
      <c r="Z449" s="29"/>
      <c r="AA449" s="29"/>
      <c r="AB449" s="29"/>
      <c r="AC449" s="29"/>
    </row>
    <row r="450" spans="23:29" x14ac:dyDescent="0.2">
      <c r="W450" s="29"/>
      <c r="X450" s="29"/>
      <c r="Y450" s="29"/>
      <c r="Z450" s="29"/>
      <c r="AA450" s="29"/>
      <c r="AB450" s="29"/>
      <c r="AC450" s="29"/>
    </row>
    <row r="451" spans="23:29" x14ac:dyDescent="0.2">
      <c r="W451" s="29"/>
      <c r="X451" s="29"/>
      <c r="Y451" s="29"/>
      <c r="Z451" s="29"/>
      <c r="AA451" s="29"/>
      <c r="AB451" s="29"/>
      <c r="AC451" s="29"/>
    </row>
    <row r="452" spans="23:29" x14ac:dyDescent="0.2">
      <c r="W452" s="29"/>
      <c r="X452" s="29"/>
      <c r="Y452" s="29"/>
      <c r="Z452" s="29"/>
      <c r="AA452" s="29"/>
      <c r="AB452" s="29"/>
      <c r="AC452" s="29"/>
    </row>
    <row r="453" spans="23:29" x14ac:dyDescent="0.2">
      <c r="W453" s="29"/>
      <c r="X453" s="29"/>
      <c r="Y453" s="29"/>
      <c r="Z453" s="29"/>
      <c r="AA453" s="29"/>
      <c r="AB453" s="29"/>
      <c r="AC453" s="29"/>
    </row>
    <row r="454" spans="23:29" x14ac:dyDescent="0.2">
      <c r="W454" s="29"/>
      <c r="X454" s="29"/>
      <c r="Y454" s="29"/>
      <c r="Z454" s="29"/>
      <c r="AA454" s="29"/>
      <c r="AB454" s="29"/>
      <c r="AC454" s="29"/>
    </row>
    <row r="455" spans="23:29" x14ac:dyDescent="0.2">
      <c r="W455" s="29"/>
      <c r="X455" s="29"/>
      <c r="Y455" s="29"/>
      <c r="Z455" s="29"/>
      <c r="AA455" s="29"/>
      <c r="AB455" s="29"/>
      <c r="AC455" s="29"/>
    </row>
    <row r="456" spans="23:29" x14ac:dyDescent="0.2">
      <c r="W456" s="29"/>
      <c r="X456" s="29"/>
      <c r="Y456" s="29"/>
      <c r="Z456" s="29"/>
      <c r="AA456" s="29"/>
      <c r="AB456" s="29"/>
      <c r="AC456" s="29"/>
    </row>
    <row r="457" spans="23:29" x14ac:dyDescent="0.2">
      <c r="W457" s="29"/>
      <c r="X457" s="29"/>
      <c r="Y457" s="29"/>
      <c r="Z457" s="29"/>
      <c r="AA457" s="29"/>
      <c r="AB457" s="29"/>
      <c r="AC457" s="29"/>
    </row>
    <row r="458" spans="23:29" x14ac:dyDescent="0.2">
      <c r="W458" s="29"/>
      <c r="X458" s="29"/>
      <c r="Y458" s="29"/>
      <c r="Z458" s="29"/>
      <c r="AA458" s="29"/>
      <c r="AB458" s="29"/>
      <c r="AC458" s="29"/>
    </row>
    <row r="459" spans="23:29" x14ac:dyDescent="0.2">
      <c r="W459" s="29"/>
      <c r="X459" s="29"/>
      <c r="Y459" s="29"/>
      <c r="Z459" s="29"/>
      <c r="AA459" s="29"/>
      <c r="AB459" s="29"/>
      <c r="AC459" s="29"/>
    </row>
    <row r="460" spans="23:29" x14ac:dyDescent="0.2">
      <c r="W460" s="29"/>
      <c r="X460" s="29"/>
      <c r="Y460" s="29"/>
      <c r="Z460" s="29"/>
      <c r="AA460" s="29"/>
      <c r="AB460" s="29"/>
      <c r="AC460" s="29"/>
    </row>
    <row r="461" spans="23:29" x14ac:dyDescent="0.2">
      <c r="W461" s="29"/>
      <c r="X461" s="29"/>
      <c r="Y461" s="29"/>
      <c r="Z461" s="29"/>
      <c r="AA461" s="29"/>
      <c r="AB461" s="29"/>
      <c r="AC461" s="29"/>
    </row>
    <row r="462" spans="23:29" x14ac:dyDescent="0.2">
      <c r="W462" s="29"/>
      <c r="X462" s="29"/>
      <c r="Y462" s="29"/>
      <c r="Z462" s="29"/>
      <c r="AA462" s="29"/>
      <c r="AB462" s="29"/>
      <c r="AC462" s="29"/>
    </row>
    <row r="463" spans="23:29" x14ac:dyDescent="0.2">
      <c r="W463" s="29"/>
      <c r="X463" s="29"/>
      <c r="Y463" s="29"/>
      <c r="Z463" s="29"/>
      <c r="AA463" s="29"/>
      <c r="AB463" s="29"/>
      <c r="AC463" s="29"/>
    </row>
    <row r="464" spans="23:29" x14ac:dyDescent="0.2">
      <c r="W464" s="29"/>
      <c r="X464" s="29"/>
      <c r="Y464" s="29"/>
      <c r="Z464" s="29"/>
      <c r="AA464" s="29"/>
      <c r="AB464" s="29"/>
      <c r="AC464" s="29"/>
    </row>
    <row r="465" spans="23:29" x14ac:dyDescent="0.2">
      <c r="W465" s="29"/>
      <c r="X465" s="29"/>
      <c r="Y465" s="29"/>
      <c r="Z465" s="29"/>
      <c r="AA465" s="29"/>
      <c r="AB465" s="29"/>
      <c r="AC465" s="29"/>
    </row>
    <row r="466" spans="23:29" x14ac:dyDescent="0.2">
      <c r="W466" s="29"/>
      <c r="X466" s="29"/>
      <c r="Y466" s="29"/>
      <c r="Z466" s="29"/>
      <c r="AA466" s="29"/>
      <c r="AB466" s="29"/>
      <c r="AC466" s="29"/>
    </row>
    <row r="467" spans="23:29" x14ac:dyDescent="0.2">
      <c r="W467" s="29"/>
      <c r="X467" s="29"/>
      <c r="Y467" s="29"/>
      <c r="Z467" s="29"/>
      <c r="AA467" s="29"/>
      <c r="AB467" s="29"/>
      <c r="AC467" s="29"/>
    </row>
    <row r="468" spans="23:29" x14ac:dyDescent="0.2">
      <c r="W468" s="29"/>
      <c r="X468" s="29"/>
      <c r="Y468" s="29"/>
      <c r="Z468" s="29"/>
      <c r="AA468" s="29"/>
      <c r="AB468" s="29"/>
      <c r="AC468" s="29"/>
    </row>
    <row r="469" spans="23:29" x14ac:dyDescent="0.2">
      <c r="W469" s="29"/>
      <c r="X469" s="29"/>
      <c r="Y469" s="29"/>
      <c r="Z469" s="29"/>
      <c r="AA469" s="29"/>
      <c r="AB469" s="29"/>
      <c r="AC469" s="29"/>
    </row>
    <row r="470" spans="23:29" x14ac:dyDescent="0.2">
      <c r="W470" s="29"/>
      <c r="X470" s="29"/>
      <c r="Y470" s="29"/>
      <c r="Z470" s="29"/>
      <c r="AA470" s="29"/>
      <c r="AB470" s="29"/>
      <c r="AC470" s="29"/>
    </row>
    <row r="471" spans="23:29" x14ac:dyDescent="0.2">
      <c r="W471" s="29"/>
      <c r="X471" s="29"/>
      <c r="Y471" s="29"/>
      <c r="Z471" s="29"/>
      <c r="AA471" s="29"/>
      <c r="AB471" s="29"/>
      <c r="AC471" s="29"/>
    </row>
    <row r="472" spans="23:29" x14ac:dyDescent="0.2">
      <c r="W472" s="29"/>
      <c r="X472" s="29"/>
      <c r="Y472" s="29"/>
      <c r="Z472" s="29"/>
      <c r="AA472" s="29"/>
      <c r="AB472" s="29"/>
      <c r="AC472" s="29"/>
    </row>
    <row r="473" spans="23:29" x14ac:dyDescent="0.2">
      <c r="W473" s="29"/>
      <c r="X473" s="29"/>
      <c r="Y473" s="29"/>
      <c r="Z473" s="29"/>
      <c r="AA473" s="29"/>
      <c r="AB473" s="29"/>
      <c r="AC473" s="29"/>
    </row>
    <row r="474" spans="23:29" x14ac:dyDescent="0.2">
      <c r="W474" s="29"/>
      <c r="X474" s="29"/>
      <c r="Y474" s="29"/>
      <c r="Z474" s="29"/>
      <c r="AA474" s="29"/>
      <c r="AB474" s="29"/>
      <c r="AC474" s="29"/>
    </row>
    <row r="475" spans="23:29" x14ac:dyDescent="0.2">
      <c r="W475" s="29"/>
      <c r="X475" s="29"/>
      <c r="Y475" s="29"/>
      <c r="Z475" s="29"/>
      <c r="AA475" s="29"/>
      <c r="AB475" s="29"/>
      <c r="AC475" s="29"/>
    </row>
    <row r="476" spans="23:29" x14ac:dyDescent="0.2">
      <c r="W476" s="29"/>
      <c r="X476" s="29"/>
      <c r="Y476" s="29"/>
      <c r="Z476" s="29"/>
      <c r="AA476" s="29"/>
      <c r="AB476" s="29"/>
      <c r="AC476" s="29"/>
    </row>
    <row r="477" spans="23:29" x14ac:dyDescent="0.2">
      <c r="W477" s="29"/>
      <c r="X477" s="29"/>
      <c r="Y477" s="29"/>
      <c r="Z477" s="29"/>
      <c r="AA477" s="29"/>
      <c r="AB477" s="29"/>
      <c r="AC477" s="29"/>
    </row>
    <row r="478" spans="23:29" x14ac:dyDescent="0.2">
      <c r="W478" s="29"/>
      <c r="X478" s="29"/>
      <c r="Y478" s="29"/>
      <c r="Z478" s="29"/>
      <c r="AA478" s="29"/>
      <c r="AB478" s="29"/>
      <c r="AC478" s="29"/>
    </row>
    <row r="479" spans="23:29" x14ac:dyDescent="0.2">
      <c r="W479" s="29"/>
      <c r="X479" s="29"/>
      <c r="Y479" s="29"/>
      <c r="Z479" s="29"/>
      <c r="AA479" s="29"/>
      <c r="AB479" s="29"/>
      <c r="AC479" s="29"/>
    </row>
    <row r="480" spans="23:29" x14ac:dyDescent="0.2">
      <c r="W480" s="29"/>
      <c r="X480" s="29"/>
      <c r="Y480" s="29"/>
      <c r="Z480" s="29"/>
      <c r="AA480" s="29"/>
      <c r="AB480" s="29"/>
      <c r="AC480" s="29"/>
    </row>
    <row r="481" spans="23:29" x14ac:dyDescent="0.2">
      <c r="W481" s="29"/>
      <c r="X481" s="29"/>
      <c r="Y481" s="29"/>
      <c r="Z481" s="29"/>
      <c r="AA481" s="29"/>
      <c r="AB481" s="29"/>
      <c r="AC481" s="29"/>
    </row>
    <row r="482" spans="23:29" x14ac:dyDescent="0.2">
      <c r="W482" s="29"/>
      <c r="X482" s="29"/>
      <c r="Y482" s="29"/>
      <c r="Z482" s="29"/>
      <c r="AA482" s="29"/>
      <c r="AB482" s="29"/>
      <c r="AC482" s="29"/>
    </row>
    <row r="483" spans="23:29" x14ac:dyDescent="0.2">
      <c r="W483" s="29"/>
      <c r="X483" s="29"/>
      <c r="Y483" s="29"/>
      <c r="Z483" s="29"/>
      <c r="AA483" s="29"/>
      <c r="AB483" s="29"/>
      <c r="AC483" s="29"/>
    </row>
    <row r="484" spans="23:29" x14ac:dyDescent="0.2">
      <c r="W484" s="29"/>
      <c r="X484" s="29"/>
      <c r="Y484" s="29"/>
      <c r="Z484" s="29"/>
      <c r="AA484" s="29"/>
      <c r="AB484" s="29"/>
      <c r="AC484" s="29"/>
    </row>
    <row r="485" spans="23:29" x14ac:dyDescent="0.2">
      <c r="W485" s="29"/>
      <c r="X485" s="29"/>
      <c r="Y485" s="29"/>
      <c r="Z485" s="29"/>
      <c r="AA485" s="29"/>
      <c r="AB485" s="29"/>
      <c r="AC485" s="29"/>
    </row>
    <row r="486" spans="23:29" x14ac:dyDescent="0.2">
      <c r="W486" s="29"/>
      <c r="X486" s="29"/>
      <c r="Y486" s="29"/>
      <c r="Z486" s="29"/>
      <c r="AA486" s="29"/>
      <c r="AB486" s="29"/>
      <c r="AC486" s="29"/>
    </row>
    <row r="487" spans="23:29" x14ac:dyDescent="0.2">
      <c r="W487" s="29"/>
      <c r="X487" s="29"/>
      <c r="Y487" s="29"/>
      <c r="Z487" s="29"/>
      <c r="AA487" s="29"/>
      <c r="AB487" s="29"/>
      <c r="AC487" s="29"/>
    </row>
    <row r="488" spans="23:29" x14ac:dyDescent="0.2">
      <c r="W488" s="29"/>
      <c r="X488" s="29"/>
      <c r="Y488" s="29"/>
      <c r="Z488" s="29"/>
      <c r="AA488" s="29"/>
      <c r="AB488" s="29"/>
      <c r="AC488" s="29"/>
    </row>
    <row r="489" spans="23:29" x14ac:dyDescent="0.2">
      <c r="W489" s="29"/>
      <c r="X489" s="29"/>
      <c r="Y489" s="29"/>
      <c r="Z489" s="29"/>
      <c r="AA489" s="29"/>
      <c r="AB489" s="29"/>
      <c r="AC489" s="29"/>
    </row>
    <row r="490" spans="23:29" x14ac:dyDescent="0.2">
      <c r="W490" s="29"/>
      <c r="X490" s="29"/>
      <c r="Y490" s="29"/>
      <c r="Z490" s="29"/>
      <c r="AA490" s="29"/>
      <c r="AB490" s="29"/>
      <c r="AC490" s="29"/>
    </row>
    <row r="491" spans="23:29" x14ac:dyDescent="0.2">
      <c r="W491" s="29"/>
      <c r="X491" s="29"/>
      <c r="Y491" s="29"/>
      <c r="Z491" s="29"/>
      <c r="AA491" s="29"/>
      <c r="AB491" s="29"/>
      <c r="AC491" s="29"/>
    </row>
    <row r="492" spans="23:29" x14ac:dyDescent="0.2">
      <c r="W492" s="29"/>
      <c r="X492" s="29"/>
      <c r="Y492" s="29"/>
      <c r="Z492" s="29"/>
      <c r="AA492" s="29"/>
      <c r="AB492" s="29"/>
      <c r="AC492" s="29"/>
    </row>
    <row r="493" spans="23:29" x14ac:dyDescent="0.2">
      <c r="W493" s="29"/>
      <c r="X493" s="29"/>
      <c r="Y493" s="29"/>
      <c r="Z493" s="29"/>
      <c r="AA493" s="29"/>
      <c r="AB493" s="29"/>
      <c r="AC493" s="29"/>
    </row>
    <row r="494" spans="23:29" x14ac:dyDescent="0.2">
      <c r="W494" s="29"/>
      <c r="X494" s="29"/>
      <c r="Y494" s="29"/>
      <c r="Z494" s="29"/>
      <c r="AA494" s="29"/>
      <c r="AB494" s="29"/>
      <c r="AC494" s="29"/>
    </row>
    <row r="495" spans="23:29" x14ac:dyDescent="0.2">
      <c r="W495" s="29"/>
      <c r="X495" s="29"/>
      <c r="Y495" s="29"/>
      <c r="Z495" s="29"/>
      <c r="AA495" s="29"/>
      <c r="AB495" s="29"/>
      <c r="AC495" s="29"/>
    </row>
    <row r="496" spans="23:29" x14ac:dyDescent="0.2">
      <c r="W496" s="29"/>
      <c r="X496" s="29"/>
      <c r="Y496" s="29"/>
      <c r="Z496" s="29"/>
      <c r="AA496" s="29"/>
      <c r="AB496" s="29"/>
      <c r="AC496" s="29"/>
    </row>
    <row r="497" spans="23:29" x14ac:dyDescent="0.2">
      <c r="W497" s="29"/>
      <c r="X497" s="29"/>
      <c r="Y497" s="29"/>
      <c r="Z497" s="29"/>
      <c r="AA497" s="29"/>
      <c r="AB497" s="29"/>
      <c r="AC497" s="29"/>
    </row>
    <row r="498" spans="23:29" x14ac:dyDescent="0.2">
      <c r="W498" s="29"/>
      <c r="X498" s="29"/>
      <c r="Y498" s="29"/>
      <c r="Z498" s="29"/>
      <c r="AA498" s="29"/>
      <c r="AB498" s="29"/>
      <c r="AC498" s="29"/>
    </row>
    <row r="499" spans="23:29" x14ac:dyDescent="0.2">
      <c r="W499" s="29"/>
      <c r="X499" s="29"/>
      <c r="Y499" s="29"/>
      <c r="Z499" s="29"/>
      <c r="AA499" s="29"/>
      <c r="AB499" s="29"/>
      <c r="AC499" s="29"/>
    </row>
    <row r="500" spans="23:29" x14ac:dyDescent="0.2">
      <c r="W500" s="29"/>
      <c r="X500" s="29"/>
      <c r="Y500" s="29"/>
      <c r="Z500" s="29"/>
      <c r="AA500" s="29"/>
      <c r="AB500" s="29"/>
      <c r="AC500" s="29"/>
    </row>
    <row r="501" spans="23:29" x14ac:dyDescent="0.2">
      <c r="W501" s="29"/>
      <c r="X501" s="29"/>
      <c r="Y501" s="29"/>
      <c r="Z501" s="29"/>
      <c r="AA501" s="29"/>
      <c r="AB501" s="29"/>
      <c r="AC501" s="29"/>
    </row>
    <row r="502" spans="23:29" x14ac:dyDescent="0.2">
      <c r="W502" s="29"/>
      <c r="X502" s="29"/>
      <c r="Y502" s="29"/>
      <c r="Z502" s="29"/>
      <c r="AA502" s="29"/>
      <c r="AB502" s="29"/>
      <c r="AC502" s="29"/>
    </row>
    <row r="503" spans="23:29" x14ac:dyDescent="0.2">
      <c r="W503" s="29"/>
      <c r="X503" s="29"/>
      <c r="Y503" s="29"/>
      <c r="Z503" s="29"/>
      <c r="AA503" s="29"/>
      <c r="AB503" s="29"/>
      <c r="AC503" s="29"/>
    </row>
    <row r="504" spans="23:29" x14ac:dyDescent="0.2">
      <c r="W504" s="29"/>
      <c r="X504" s="29"/>
      <c r="Y504" s="29"/>
      <c r="Z504" s="29"/>
      <c r="AA504" s="29"/>
      <c r="AB504" s="29"/>
      <c r="AC504" s="29"/>
    </row>
    <row r="505" spans="23:29" x14ac:dyDescent="0.2">
      <c r="W505" s="29"/>
      <c r="X505" s="29"/>
      <c r="Y505" s="29"/>
      <c r="Z505" s="29"/>
      <c r="AA505" s="29"/>
      <c r="AB505" s="29"/>
      <c r="AC505" s="29"/>
    </row>
    <row r="506" spans="23:29" x14ac:dyDescent="0.2">
      <c r="W506" s="29"/>
      <c r="X506" s="29"/>
      <c r="Y506" s="29"/>
      <c r="Z506" s="29"/>
      <c r="AA506" s="29"/>
      <c r="AB506" s="29"/>
      <c r="AC506" s="29"/>
    </row>
    <row r="507" spans="23:29" x14ac:dyDescent="0.2">
      <c r="W507" s="29"/>
      <c r="X507" s="29"/>
      <c r="Y507" s="29"/>
      <c r="Z507" s="29"/>
      <c r="AA507" s="29"/>
      <c r="AB507" s="29"/>
      <c r="AC507" s="29"/>
    </row>
    <row r="508" spans="23:29" x14ac:dyDescent="0.2">
      <c r="W508" s="29"/>
      <c r="X508" s="29"/>
      <c r="Y508" s="29"/>
      <c r="Z508" s="29"/>
      <c r="AA508" s="29"/>
      <c r="AB508" s="29"/>
      <c r="AC508" s="29"/>
    </row>
    <row r="509" spans="23:29" x14ac:dyDescent="0.2">
      <c r="W509" s="29"/>
      <c r="X509" s="29"/>
      <c r="Y509" s="29"/>
      <c r="Z509" s="29"/>
      <c r="AA509" s="29"/>
      <c r="AB509" s="29"/>
      <c r="AC509" s="29"/>
    </row>
    <row r="510" spans="23:29" x14ac:dyDescent="0.2">
      <c r="W510" s="29"/>
      <c r="X510" s="29"/>
      <c r="Y510" s="29"/>
      <c r="Z510" s="29"/>
      <c r="AA510" s="29"/>
      <c r="AB510" s="29"/>
      <c r="AC510" s="29"/>
    </row>
    <row r="511" spans="23:29" x14ac:dyDescent="0.2">
      <c r="W511" s="29"/>
      <c r="X511" s="29"/>
      <c r="Y511" s="29"/>
      <c r="Z511" s="29"/>
      <c r="AA511" s="29"/>
      <c r="AB511" s="29"/>
      <c r="AC511" s="29"/>
    </row>
    <row r="512" spans="23:29" x14ac:dyDescent="0.2">
      <c r="W512" s="29"/>
      <c r="X512" s="29"/>
      <c r="Y512" s="29"/>
      <c r="Z512" s="29"/>
      <c r="AA512" s="29"/>
      <c r="AB512" s="29"/>
      <c r="AC512" s="29"/>
    </row>
    <row r="513" spans="23:29" x14ac:dyDescent="0.2">
      <c r="W513" s="29"/>
      <c r="X513" s="29"/>
      <c r="Y513" s="29"/>
      <c r="Z513" s="29"/>
      <c r="AA513" s="29"/>
      <c r="AB513" s="29"/>
      <c r="AC513" s="29"/>
    </row>
    <row r="514" spans="23:29" x14ac:dyDescent="0.2">
      <c r="W514" s="29"/>
      <c r="X514" s="29"/>
      <c r="Y514" s="29"/>
      <c r="Z514" s="29"/>
      <c r="AA514" s="29"/>
      <c r="AB514" s="29"/>
      <c r="AC514" s="29"/>
    </row>
    <row r="515" spans="23:29" x14ac:dyDescent="0.2">
      <c r="W515" s="29"/>
      <c r="X515" s="29"/>
      <c r="Y515" s="29"/>
      <c r="Z515" s="29"/>
      <c r="AA515" s="29"/>
      <c r="AB515" s="29"/>
      <c r="AC515" s="29"/>
    </row>
    <row r="516" spans="23:29" x14ac:dyDescent="0.2">
      <c r="W516" s="29"/>
      <c r="X516" s="29"/>
      <c r="Y516" s="29"/>
      <c r="Z516" s="29"/>
      <c r="AA516" s="29"/>
      <c r="AB516" s="29"/>
      <c r="AC516" s="29"/>
    </row>
    <row r="517" spans="23:29" x14ac:dyDescent="0.2">
      <c r="W517" s="29"/>
      <c r="X517" s="29"/>
      <c r="Y517" s="29"/>
      <c r="Z517" s="29"/>
      <c r="AA517" s="29"/>
      <c r="AB517" s="29"/>
      <c r="AC517" s="29"/>
    </row>
    <row r="518" spans="23:29" x14ac:dyDescent="0.2">
      <c r="W518" s="29"/>
      <c r="X518" s="29"/>
      <c r="Y518" s="29"/>
      <c r="Z518" s="29"/>
      <c r="AA518" s="29"/>
      <c r="AB518" s="29"/>
      <c r="AC518" s="29"/>
    </row>
    <row r="519" spans="23:29" x14ac:dyDescent="0.2">
      <c r="W519" s="29"/>
      <c r="X519" s="29"/>
      <c r="Y519" s="29"/>
      <c r="Z519" s="29"/>
      <c r="AA519" s="29"/>
      <c r="AB519" s="29"/>
      <c r="AC519" s="29"/>
    </row>
    <row r="520" spans="23:29" x14ac:dyDescent="0.2">
      <c r="W520" s="29"/>
      <c r="X520" s="29"/>
      <c r="Y520" s="29"/>
      <c r="Z520" s="29"/>
      <c r="AA520" s="29"/>
      <c r="AB520" s="29"/>
      <c r="AC520" s="29"/>
    </row>
    <row r="521" spans="23:29" x14ac:dyDescent="0.2">
      <c r="W521" s="29"/>
      <c r="X521" s="29"/>
      <c r="Y521" s="29"/>
      <c r="Z521" s="29"/>
      <c r="AA521" s="29"/>
      <c r="AB521" s="29"/>
      <c r="AC521" s="29"/>
    </row>
    <row r="522" spans="23:29" x14ac:dyDescent="0.2">
      <c r="W522" s="29"/>
      <c r="X522" s="29"/>
      <c r="Y522" s="29"/>
      <c r="Z522" s="29"/>
      <c r="AA522" s="29"/>
      <c r="AB522" s="29"/>
      <c r="AC522" s="29"/>
    </row>
    <row r="523" spans="23:29" x14ac:dyDescent="0.2">
      <c r="W523" s="29"/>
      <c r="X523" s="29"/>
      <c r="Y523" s="29"/>
      <c r="Z523" s="29"/>
      <c r="AA523" s="29"/>
      <c r="AB523" s="29"/>
      <c r="AC523" s="29"/>
    </row>
    <row r="524" spans="23:29" x14ac:dyDescent="0.2">
      <c r="W524" s="29"/>
      <c r="X524" s="29"/>
      <c r="Y524" s="29"/>
      <c r="Z524" s="29"/>
      <c r="AA524" s="29"/>
      <c r="AB524" s="29"/>
      <c r="AC524" s="29"/>
    </row>
    <row r="525" spans="23:29" x14ac:dyDescent="0.2">
      <c r="W525" s="29"/>
      <c r="X525" s="29"/>
      <c r="Y525" s="29"/>
      <c r="Z525" s="29"/>
      <c r="AA525" s="29"/>
      <c r="AB525" s="29"/>
      <c r="AC525" s="29"/>
    </row>
    <row r="526" spans="23:29" x14ac:dyDescent="0.2">
      <c r="W526" s="29"/>
      <c r="X526" s="29"/>
      <c r="Y526" s="29"/>
      <c r="Z526" s="29"/>
      <c r="AA526" s="29"/>
      <c r="AB526" s="29"/>
      <c r="AC526" s="29"/>
    </row>
    <row r="527" spans="23:29" x14ac:dyDescent="0.2">
      <c r="W527" s="29"/>
      <c r="X527" s="29"/>
      <c r="Y527" s="29"/>
      <c r="Z527" s="29"/>
      <c r="AA527" s="29"/>
      <c r="AB527" s="29"/>
      <c r="AC527" s="29"/>
    </row>
    <row r="528" spans="23:29" x14ac:dyDescent="0.2">
      <c r="W528" s="29"/>
      <c r="X528" s="29"/>
      <c r="Y528" s="29"/>
      <c r="Z528" s="29"/>
      <c r="AA528" s="29"/>
      <c r="AB528" s="29"/>
      <c r="AC528" s="29"/>
    </row>
    <row r="529" spans="23:29" x14ac:dyDescent="0.2">
      <c r="W529" s="29"/>
      <c r="X529" s="29"/>
      <c r="Y529" s="29"/>
      <c r="Z529" s="29"/>
      <c r="AA529" s="29"/>
      <c r="AB529" s="29"/>
      <c r="AC529" s="29"/>
    </row>
    <row r="530" spans="23:29" x14ac:dyDescent="0.2">
      <c r="W530" s="29"/>
      <c r="X530" s="29"/>
      <c r="Y530" s="29"/>
      <c r="Z530" s="29"/>
      <c r="AA530" s="29"/>
      <c r="AB530" s="29"/>
      <c r="AC530" s="29"/>
    </row>
    <row r="531" spans="23:29" x14ac:dyDescent="0.2">
      <c r="W531" s="29"/>
      <c r="X531" s="29"/>
      <c r="Y531" s="29"/>
      <c r="Z531" s="29"/>
      <c r="AA531" s="29"/>
      <c r="AB531" s="29"/>
      <c r="AC531" s="29"/>
    </row>
    <row r="532" spans="23:29" x14ac:dyDescent="0.2">
      <c r="W532" s="29"/>
      <c r="X532" s="29"/>
      <c r="Y532" s="29"/>
      <c r="Z532" s="29"/>
      <c r="AA532" s="29"/>
      <c r="AB532" s="29"/>
      <c r="AC532" s="29"/>
    </row>
    <row r="533" spans="23:29" x14ac:dyDescent="0.2">
      <c r="W533" s="29"/>
      <c r="X533" s="29"/>
      <c r="Y533" s="29"/>
      <c r="Z533" s="29"/>
      <c r="AA533" s="29"/>
      <c r="AB533" s="29"/>
      <c r="AC533" s="29"/>
    </row>
    <row r="534" spans="23:29" x14ac:dyDescent="0.2">
      <c r="W534" s="29"/>
      <c r="X534" s="29"/>
      <c r="Y534" s="29"/>
      <c r="Z534" s="29"/>
      <c r="AA534" s="29"/>
      <c r="AB534" s="29"/>
      <c r="AC534" s="29"/>
    </row>
    <row r="535" spans="23:29" x14ac:dyDescent="0.2">
      <c r="W535" s="29"/>
      <c r="X535" s="29"/>
      <c r="Y535" s="29"/>
      <c r="Z535" s="29"/>
      <c r="AA535" s="29"/>
      <c r="AB535" s="29"/>
      <c r="AC535" s="29"/>
    </row>
    <row r="536" spans="23:29" x14ac:dyDescent="0.2">
      <c r="W536" s="29"/>
      <c r="X536" s="29"/>
      <c r="Y536" s="29"/>
      <c r="Z536" s="29"/>
      <c r="AA536" s="29"/>
      <c r="AB536" s="29"/>
      <c r="AC536" s="29"/>
    </row>
    <row r="537" spans="23:29" x14ac:dyDescent="0.2">
      <c r="W537" s="29"/>
      <c r="X537" s="29"/>
      <c r="Y537" s="29"/>
      <c r="Z537" s="29"/>
      <c r="AA537" s="29"/>
      <c r="AB537" s="29"/>
      <c r="AC537" s="29"/>
    </row>
    <row r="538" spans="23:29" x14ac:dyDescent="0.2">
      <c r="W538" s="29"/>
      <c r="X538" s="29"/>
      <c r="Y538" s="29"/>
      <c r="Z538" s="29"/>
      <c r="AA538" s="29"/>
      <c r="AB538" s="29"/>
      <c r="AC538" s="29"/>
    </row>
    <row r="539" spans="23:29" x14ac:dyDescent="0.2">
      <c r="W539" s="29"/>
      <c r="X539" s="29"/>
      <c r="Y539" s="29"/>
      <c r="Z539" s="29"/>
      <c r="AA539" s="29"/>
      <c r="AB539" s="29"/>
      <c r="AC539" s="29"/>
    </row>
    <row r="540" spans="23:29" x14ac:dyDescent="0.2">
      <c r="W540" s="29"/>
      <c r="X540" s="29"/>
      <c r="Y540" s="29"/>
      <c r="Z540" s="29"/>
      <c r="AA540" s="29"/>
      <c r="AB540" s="29"/>
      <c r="AC540" s="29"/>
    </row>
    <row r="541" spans="23:29" x14ac:dyDescent="0.2">
      <c r="W541" s="29"/>
      <c r="X541" s="29"/>
      <c r="Y541" s="29"/>
      <c r="Z541" s="29"/>
      <c r="AA541" s="29"/>
      <c r="AB541" s="29"/>
      <c r="AC541" s="29"/>
    </row>
    <row r="542" spans="23:29" x14ac:dyDescent="0.2">
      <c r="W542" s="29"/>
      <c r="X542" s="29"/>
      <c r="Y542" s="29"/>
      <c r="Z542" s="29"/>
      <c r="AA542" s="29"/>
      <c r="AB542" s="29"/>
      <c r="AC542" s="29"/>
    </row>
    <row r="543" spans="23:29" x14ac:dyDescent="0.2">
      <c r="W543" s="29"/>
      <c r="X543" s="29"/>
      <c r="Y543" s="29"/>
      <c r="Z543" s="29"/>
      <c r="AA543" s="29"/>
      <c r="AB543" s="29"/>
      <c r="AC543" s="29"/>
    </row>
    <row r="544" spans="23:29" x14ac:dyDescent="0.2">
      <c r="W544" s="29"/>
      <c r="X544" s="29"/>
      <c r="Y544" s="29"/>
      <c r="Z544" s="29"/>
      <c r="AA544" s="29"/>
      <c r="AB544" s="29"/>
      <c r="AC544" s="29"/>
    </row>
    <row r="545" spans="23:29" x14ac:dyDescent="0.2">
      <c r="W545" s="29"/>
      <c r="X545" s="29"/>
      <c r="Y545" s="29"/>
      <c r="Z545" s="29"/>
      <c r="AA545" s="29"/>
      <c r="AB545" s="29"/>
      <c r="AC545" s="29"/>
    </row>
    <row r="546" spans="23:29" x14ac:dyDescent="0.2">
      <c r="W546" s="29"/>
      <c r="X546" s="29"/>
      <c r="Y546" s="29"/>
      <c r="Z546" s="29"/>
      <c r="AA546" s="29"/>
      <c r="AB546" s="29"/>
      <c r="AC546" s="29"/>
    </row>
    <row r="547" spans="23:29" x14ac:dyDescent="0.2">
      <c r="W547" s="29"/>
      <c r="X547" s="29"/>
      <c r="Y547" s="29"/>
      <c r="Z547" s="29"/>
      <c r="AA547" s="29"/>
      <c r="AB547" s="29"/>
      <c r="AC547" s="29"/>
    </row>
    <row r="548" spans="23:29" x14ac:dyDescent="0.2">
      <c r="W548" s="29"/>
      <c r="X548" s="29"/>
      <c r="Y548" s="29"/>
      <c r="Z548" s="29"/>
      <c r="AA548" s="29"/>
      <c r="AB548" s="29"/>
      <c r="AC548" s="29"/>
    </row>
    <row r="549" spans="23:29" x14ac:dyDescent="0.2">
      <c r="W549" s="29"/>
      <c r="X549" s="29"/>
      <c r="Y549" s="29"/>
      <c r="Z549" s="29"/>
      <c r="AA549" s="29"/>
      <c r="AB549" s="29"/>
      <c r="AC549" s="29"/>
    </row>
    <row r="550" spans="23:29" x14ac:dyDescent="0.2">
      <c r="W550" s="29"/>
      <c r="X550" s="29"/>
      <c r="Y550" s="29"/>
      <c r="Z550" s="29"/>
      <c r="AA550" s="29"/>
      <c r="AB550" s="29"/>
      <c r="AC550" s="29"/>
    </row>
    <row r="551" spans="23:29" x14ac:dyDescent="0.2">
      <c r="W551" s="29"/>
      <c r="X551" s="29"/>
      <c r="Y551" s="29"/>
      <c r="Z551" s="29"/>
      <c r="AA551" s="29"/>
      <c r="AB551" s="29"/>
      <c r="AC551" s="29"/>
    </row>
    <row r="552" spans="23:29" x14ac:dyDescent="0.2">
      <c r="W552" s="29"/>
      <c r="X552" s="29"/>
      <c r="Y552" s="29"/>
      <c r="Z552" s="29"/>
      <c r="AA552" s="29"/>
      <c r="AB552" s="29"/>
      <c r="AC552" s="29"/>
    </row>
    <row r="553" spans="23:29" x14ac:dyDescent="0.2">
      <c r="W553" s="29"/>
      <c r="X553" s="29"/>
      <c r="Y553" s="29"/>
      <c r="Z553" s="29"/>
      <c r="AA553" s="29"/>
      <c r="AB553" s="29"/>
      <c r="AC553" s="29"/>
    </row>
    <row r="554" spans="23:29" x14ac:dyDescent="0.2">
      <c r="W554" s="29"/>
      <c r="X554" s="29"/>
      <c r="Y554" s="29"/>
      <c r="Z554" s="29"/>
      <c r="AA554" s="29"/>
      <c r="AB554" s="29"/>
      <c r="AC554" s="29"/>
    </row>
    <row r="555" spans="23:29" x14ac:dyDescent="0.2">
      <c r="W555" s="29"/>
      <c r="X555" s="29"/>
      <c r="Y555" s="29"/>
      <c r="Z555" s="29"/>
      <c r="AA555" s="29"/>
      <c r="AB555" s="29"/>
      <c r="AC555" s="29"/>
    </row>
    <row r="556" spans="23:29" x14ac:dyDescent="0.2">
      <c r="W556" s="29"/>
      <c r="X556" s="29"/>
      <c r="Y556" s="29"/>
      <c r="Z556" s="29"/>
      <c r="AA556" s="29"/>
      <c r="AB556" s="29"/>
      <c r="AC556" s="29"/>
    </row>
    <row r="557" spans="23:29" x14ac:dyDescent="0.2">
      <c r="W557" s="29"/>
      <c r="X557" s="29"/>
      <c r="Y557" s="29"/>
      <c r="Z557" s="29"/>
      <c r="AA557" s="29"/>
      <c r="AB557" s="29"/>
      <c r="AC557" s="29"/>
    </row>
    <row r="558" spans="23:29" x14ac:dyDescent="0.2">
      <c r="W558" s="29"/>
      <c r="X558" s="29"/>
      <c r="Y558" s="29"/>
      <c r="Z558" s="29"/>
      <c r="AA558" s="29"/>
      <c r="AB558" s="29"/>
      <c r="AC558" s="29"/>
    </row>
    <row r="559" spans="23:29" x14ac:dyDescent="0.2">
      <c r="W559" s="29"/>
      <c r="X559" s="29"/>
      <c r="Y559" s="29"/>
      <c r="Z559" s="29"/>
      <c r="AA559" s="29"/>
      <c r="AB559" s="29"/>
      <c r="AC559" s="29"/>
    </row>
    <row r="560" spans="23:29" x14ac:dyDescent="0.2">
      <c r="W560" s="29"/>
      <c r="X560" s="29"/>
      <c r="Y560" s="29"/>
      <c r="Z560" s="29"/>
      <c r="AA560" s="29"/>
      <c r="AB560" s="29"/>
      <c r="AC560" s="29"/>
    </row>
    <row r="561" spans="23:29" x14ac:dyDescent="0.2">
      <c r="W561" s="29"/>
      <c r="X561" s="29"/>
      <c r="Y561" s="29"/>
      <c r="Z561" s="29"/>
      <c r="AA561" s="29"/>
      <c r="AB561" s="29"/>
      <c r="AC561" s="29"/>
    </row>
    <row r="562" spans="23:29" x14ac:dyDescent="0.2">
      <c r="W562" s="29"/>
      <c r="X562" s="29"/>
      <c r="Y562" s="29"/>
      <c r="Z562" s="29"/>
      <c r="AA562" s="29"/>
      <c r="AB562" s="29"/>
      <c r="AC562" s="29"/>
    </row>
    <row r="563" spans="23:29" x14ac:dyDescent="0.2">
      <c r="W563" s="29"/>
      <c r="X563" s="29"/>
      <c r="Y563" s="29"/>
      <c r="Z563" s="29"/>
      <c r="AA563" s="29"/>
      <c r="AB563" s="29"/>
      <c r="AC563" s="29"/>
    </row>
    <row r="564" spans="23:29" x14ac:dyDescent="0.2">
      <c r="W564" s="29"/>
      <c r="X564" s="29"/>
      <c r="Y564" s="29"/>
      <c r="Z564" s="29"/>
      <c r="AA564" s="29"/>
      <c r="AB564" s="29"/>
      <c r="AC564" s="29"/>
    </row>
    <row r="565" spans="23:29" x14ac:dyDescent="0.2">
      <c r="W565" s="29"/>
      <c r="X565" s="29"/>
      <c r="Y565" s="29"/>
      <c r="Z565" s="29"/>
      <c r="AA565" s="29"/>
      <c r="AB565" s="29"/>
      <c r="AC565" s="29"/>
    </row>
    <row r="566" spans="23:29" x14ac:dyDescent="0.2">
      <c r="W566" s="29"/>
      <c r="X566" s="29"/>
      <c r="Y566" s="29"/>
      <c r="Z566" s="29"/>
      <c r="AA566" s="29"/>
      <c r="AB566" s="29"/>
      <c r="AC566" s="29"/>
    </row>
    <row r="567" spans="23:29" x14ac:dyDescent="0.2">
      <c r="W567" s="29"/>
      <c r="X567" s="29"/>
      <c r="Y567" s="29"/>
      <c r="Z567" s="29"/>
      <c r="AA567" s="29"/>
      <c r="AB567" s="29"/>
      <c r="AC567" s="29"/>
    </row>
    <row r="568" spans="23:29" x14ac:dyDescent="0.2">
      <c r="W568" s="29"/>
      <c r="X568" s="29"/>
      <c r="Y568" s="29"/>
      <c r="Z568" s="29"/>
      <c r="AA568" s="29"/>
      <c r="AB568" s="29"/>
      <c r="AC568" s="29"/>
    </row>
    <row r="569" spans="23:29" x14ac:dyDescent="0.2">
      <c r="W569" s="29"/>
      <c r="X569" s="29"/>
      <c r="Y569" s="29"/>
      <c r="Z569" s="29"/>
      <c r="AA569" s="29"/>
      <c r="AB569" s="29"/>
      <c r="AC569" s="29"/>
    </row>
    <row r="570" spans="23:29" x14ac:dyDescent="0.2">
      <c r="W570" s="29"/>
      <c r="X570" s="29"/>
      <c r="Y570" s="29"/>
      <c r="Z570" s="29"/>
      <c r="AA570" s="29"/>
      <c r="AB570" s="29"/>
      <c r="AC570" s="29"/>
    </row>
    <row r="571" spans="23:29" x14ac:dyDescent="0.2">
      <c r="W571" s="29"/>
      <c r="X571" s="29"/>
      <c r="Y571" s="29"/>
      <c r="Z571" s="29"/>
      <c r="AA571" s="29"/>
      <c r="AB571" s="29"/>
      <c r="AC571" s="29"/>
    </row>
    <row r="572" spans="23:29" x14ac:dyDescent="0.2">
      <c r="W572" s="29"/>
      <c r="X572" s="29"/>
      <c r="Y572" s="29"/>
      <c r="Z572" s="29"/>
      <c r="AA572" s="29"/>
      <c r="AB572" s="29"/>
      <c r="AC572" s="29"/>
    </row>
    <row r="573" spans="23:29" x14ac:dyDescent="0.2">
      <c r="W573" s="29"/>
      <c r="X573" s="29"/>
      <c r="Y573" s="29"/>
      <c r="Z573" s="29"/>
      <c r="AA573" s="29"/>
      <c r="AB573" s="29"/>
      <c r="AC573" s="29"/>
    </row>
    <row r="574" spans="23:29" x14ac:dyDescent="0.2">
      <c r="W574" s="29"/>
      <c r="X574" s="29"/>
      <c r="Y574" s="29"/>
      <c r="Z574" s="29"/>
      <c r="AA574" s="29"/>
      <c r="AB574" s="29"/>
      <c r="AC574" s="29"/>
    </row>
    <row r="575" spans="23:29" x14ac:dyDescent="0.2">
      <c r="W575" s="29"/>
      <c r="X575" s="29"/>
      <c r="Y575" s="29"/>
      <c r="Z575" s="29"/>
      <c r="AA575" s="29"/>
      <c r="AB575" s="29"/>
      <c r="AC575" s="29"/>
    </row>
    <row r="576" spans="23:29" x14ac:dyDescent="0.2">
      <c r="W576" s="29"/>
      <c r="X576" s="29"/>
      <c r="Y576" s="29"/>
      <c r="Z576" s="29"/>
      <c r="AA576" s="29"/>
      <c r="AB576" s="29"/>
      <c r="AC576" s="29"/>
    </row>
    <row r="577" spans="23:29" x14ac:dyDescent="0.2">
      <c r="W577" s="29"/>
      <c r="X577" s="29"/>
      <c r="Y577" s="29"/>
      <c r="Z577" s="29"/>
      <c r="AA577" s="29"/>
      <c r="AB577" s="29"/>
      <c r="AC577" s="29"/>
    </row>
    <row r="578" spans="23:29" x14ac:dyDescent="0.2">
      <c r="W578" s="29"/>
      <c r="X578" s="29"/>
      <c r="Y578" s="29"/>
      <c r="Z578" s="29"/>
      <c r="AA578" s="29"/>
      <c r="AB578" s="29"/>
      <c r="AC578" s="29"/>
    </row>
    <row r="579" spans="23:29" x14ac:dyDescent="0.2">
      <c r="W579" s="29"/>
      <c r="X579" s="29"/>
      <c r="Y579" s="29"/>
      <c r="Z579" s="29"/>
      <c r="AA579" s="29"/>
      <c r="AB579" s="29"/>
      <c r="AC579" s="29"/>
    </row>
    <row r="580" spans="23:29" x14ac:dyDescent="0.2">
      <c r="W580" s="29"/>
      <c r="X580" s="29"/>
      <c r="Y580" s="29"/>
      <c r="Z580" s="29"/>
      <c r="AA580" s="29"/>
      <c r="AB580" s="29"/>
      <c r="AC580" s="29"/>
    </row>
    <row r="581" spans="23:29" x14ac:dyDescent="0.2">
      <c r="W581" s="29"/>
      <c r="X581" s="29"/>
      <c r="Y581" s="29"/>
      <c r="Z581" s="29"/>
      <c r="AA581" s="29"/>
      <c r="AB581" s="29"/>
      <c r="AC581" s="29"/>
    </row>
    <row r="582" spans="23:29" x14ac:dyDescent="0.2">
      <c r="W582" s="29"/>
      <c r="X582" s="29"/>
      <c r="Y582" s="29"/>
      <c r="Z582" s="29"/>
      <c r="AA582" s="29"/>
      <c r="AB582" s="29"/>
      <c r="AC582" s="29"/>
    </row>
    <row r="583" spans="23:29" x14ac:dyDescent="0.2">
      <c r="W583" s="29"/>
      <c r="X583" s="29"/>
      <c r="Y583" s="29"/>
      <c r="Z583" s="29"/>
      <c r="AA583" s="29"/>
      <c r="AB583" s="29"/>
      <c r="AC583" s="29"/>
    </row>
    <row r="584" spans="23:29" x14ac:dyDescent="0.2">
      <c r="W584" s="29"/>
      <c r="X584" s="29"/>
      <c r="Y584" s="29"/>
      <c r="Z584" s="29"/>
      <c r="AA584" s="29"/>
      <c r="AB584" s="29"/>
      <c r="AC584" s="29"/>
    </row>
    <row r="585" spans="23:29" x14ac:dyDescent="0.2">
      <c r="W585" s="29"/>
      <c r="X585" s="29"/>
      <c r="Y585" s="29"/>
      <c r="Z585" s="29"/>
      <c r="AA585" s="29"/>
      <c r="AB585" s="29"/>
      <c r="AC585" s="29"/>
    </row>
    <row r="586" spans="23:29" x14ac:dyDescent="0.2">
      <c r="W586" s="29"/>
      <c r="X586" s="29"/>
      <c r="Y586" s="29"/>
      <c r="Z586" s="29"/>
      <c r="AA586" s="29"/>
      <c r="AB586" s="29"/>
      <c r="AC586" s="29"/>
    </row>
    <row r="587" spans="23:29" x14ac:dyDescent="0.2">
      <c r="W587" s="29"/>
      <c r="X587" s="29"/>
      <c r="Y587" s="29"/>
      <c r="Z587" s="29"/>
      <c r="AA587" s="29"/>
      <c r="AB587" s="29"/>
      <c r="AC587" s="29"/>
    </row>
    <row r="588" spans="23:29" x14ac:dyDescent="0.2">
      <c r="W588" s="29"/>
      <c r="X588" s="29"/>
      <c r="Y588" s="29"/>
      <c r="Z588" s="29"/>
      <c r="AA588" s="29"/>
      <c r="AB588" s="29"/>
      <c r="AC588" s="29"/>
    </row>
    <row r="589" spans="23:29" x14ac:dyDescent="0.2">
      <c r="W589" s="29"/>
      <c r="X589" s="29"/>
      <c r="Y589" s="29"/>
      <c r="Z589" s="29"/>
      <c r="AA589" s="29"/>
      <c r="AB589" s="29"/>
      <c r="AC589" s="29"/>
    </row>
    <row r="590" spans="23:29" x14ac:dyDescent="0.2">
      <c r="W590" s="29"/>
      <c r="X590" s="29"/>
      <c r="Y590" s="29"/>
      <c r="Z590" s="29"/>
      <c r="AA590" s="29"/>
      <c r="AB590" s="29"/>
      <c r="AC590" s="29"/>
    </row>
    <row r="591" spans="23:29" x14ac:dyDescent="0.2">
      <c r="W591" s="29"/>
      <c r="X591" s="29"/>
      <c r="Y591" s="29"/>
      <c r="Z591" s="29"/>
      <c r="AA591" s="29"/>
      <c r="AB591" s="29"/>
      <c r="AC591" s="29"/>
    </row>
    <row r="592" spans="23:29" x14ac:dyDescent="0.2">
      <c r="W592" s="29"/>
      <c r="X592" s="29"/>
      <c r="Y592" s="29"/>
      <c r="Z592" s="29"/>
      <c r="AA592" s="29"/>
      <c r="AB592" s="29"/>
      <c r="AC592" s="29"/>
    </row>
    <row r="593" spans="23:29" x14ac:dyDescent="0.2">
      <c r="W593" s="29"/>
      <c r="X593" s="29"/>
      <c r="Y593" s="29"/>
      <c r="Z593" s="29"/>
      <c r="AA593" s="29"/>
      <c r="AB593" s="29"/>
      <c r="AC593" s="29"/>
    </row>
    <row r="594" spans="23:29" x14ac:dyDescent="0.2">
      <c r="W594" s="29"/>
      <c r="X594" s="29"/>
      <c r="Y594" s="29"/>
      <c r="Z594" s="29"/>
      <c r="AA594" s="29"/>
      <c r="AB594" s="29"/>
      <c r="AC594" s="29"/>
    </row>
    <row r="595" spans="23:29" x14ac:dyDescent="0.2">
      <c r="W595" s="29"/>
      <c r="X595" s="29"/>
      <c r="Y595" s="29"/>
      <c r="Z595" s="29"/>
      <c r="AA595" s="29"/>
      <c r="AB595" s="29"/>
      <c r="AC595" s="29"/>
    </row>
    <row r="596" spans="23:29" x14ac:dyDescent="0.2">
      <c r="W596" s="29"/>
      <c r="X596" s="29"/>
      <c r="Y596" s="29"/>
      <c r="Z596" s="29"/>
      <c r="AA596" s="29"/>
      <c r="AB596" s="29"/>
      <c r="AC596" s="29"/>
    </row>
    <row r="597" spans="23:29" x14ac:dyDescent="0.2">
      <c r="W597" s="29"/>
      <c r="X597" s="29"/>
      <c r="Y597" s="29"/>
      <c r="Z597" s="29"/>
      <c r="AA597" s="29"/>
      <c r="AB597" s="29"/>
      <c r="AC597" s="29"/>
    </row>
    <row r="598" spans="23:29" x14ac:dyDescent="0.2">
      <c r="W598" s="29"/>
      <c r="X598" s="29"/>
      <c r="Y598" s="29"/>
      <c r="Z598" s="29"/>
      <c r="AA598" s="29"/>
      <c r="AB598" s="29"/>
      <c r="AC598" s="29"/>
    </row>
    <row r="599" spans="23:29" x14ac:dyDescent="0.2">
      <c r="W599" s="29"/>
      <c r="X599" s="29"/>
      <c r="Y599" s="29"/>
      <c r="Z599" s="29"/>
      <c r="AA599" s="29"/>
      <c r="AB599" s="29"/>
      <c r="AC599" s="29"/>
    </row>
    <row r="600" spans="23:29" x14ac:dyDescent="0.2">
      <c r="W600" s="29"/>
      <c r="X600" s="29"/>
      <c r="Y600" s="29"/>
      <c r="Z600" s="29"/>
      <c r="AA600" s="29"/>
      <c r="AB600" s="29"/>
      <c r="AC600" s="29"/>
    </row>
    <row r="601" spans="23:29" x14ac:dyDescent="0.2">
      <c r="W601" s="29"/>
      <c r="X601" s="29"/>
      <c r="Y601" s="29"/>
      <c r="Z601" s="29"/>
      <c r="AA601" s="29"/>
      <c r="AB601" s="29"/>
      <c r="AC601" s="29"/>
    </row>
    <row r="602" spans="23:29" x14ac:dyDescent="0.2">
      <c r="W602" s="29"/>
      <c r="X602" s="29"/>
      <c r="Y602" s="29"/>
      <c r="Z602" s="29"/>
      <c r="AA602" s="29"/>
      <c r="AB602" s="29"/>
      <c r="AC602" s="29"/>
    </row>
    <row r="603" spans="23:29" x14ac:dyDescent="0.2">
      <c r="W603" s="29"/>
      <c r="X603" s="29"/>
      <c r="Y603" s="29"/>
      <c r="Z603" s="29"/>
      <c r="AA603" s="29"/>
      <c r="AB603" s="29"/>
      <c r="AC603" s="29"/>
    </row>
    <row r="604" spans="23:29" x14ac:dyDescent="0.2">
      <c r="W604" s="29"/>
      <c r="X604" s="29"/>
      <c r="Y604" s="29"/>
      <c r="Z604" s="29"/>
      <c r="AA604" s="29"/>
      <c r="AB604" s="29"/>
      <c r="AC604" s="29"/>
    </row>
    <row r="605" spans="23:29" x14ac:dyDescent="0.2">
      <c r="W605" s="29"/>
      <c r="X605" s="29"/>
      <c r="Y605" s="29"/>
      <c r="Z605" s="29"/>
      <c r="AA605" s="29"/>
      <c r="AB605" s="29"/>
      <c r="AC605" s="29"/>
    </row>
    <row r="606" spans="23:29" x14ac:dyDescent="0.2">
      <c r="W606" s="29"/>
      <c r="X606" s="29"/>
      <c r="Y606" s="29"/>
      <c r="Z606" s="29"/>
      <c r="AA606" s="29"/>
      <c r="AB606" s="29"/>
      <c r="AC606" s="29"/>
    </row>
    <row r="607" spans="23:29" x14ac:dyDescent="0.2">
      <c r="W607" s="29"/>
      <c r="X607" s="29"/>
      <c r="Y607" s="29"/>
      <c r="Z607" s="29"/>
      <c r="AA607" s="29"/>
      <c r="AB607" s="29"/>
      <c r="AC607" s="29"/>
    </row>
    <row r="608" spans="23:29" x14ac:dyDescent="0.2">
      <c r="W608" s="29"/>
      <c r="X608" s="29"/>
      <c r="Y608" s="29"/>
      <c r="Z608" s="29"/>
      <c r="AA608" s="29"/>
      <c r="AB608" s="29"/>
      <c r="AC608" s="29"/>
    </row>
    <row r="609" spans="23:29" x14ac:dyDescent="0.2">
      <c r="W609" s="29"/>
      <c r="X609" s="29"/>
      <c r="Y609" s="29"/>
      <c r="Z609" s="29"/>
      <c r="AA609" s="29"/>
      <c r="AB609" s="29"/>
      <c r="AC609" s="29"/>
    </row>
    <row r="610" spans="23:29" x14ac:dyDescent="0.2">
      <c r="W610" s="29"/>
      <c r="X610" s="29"/>
      <c r="Y610" s="29"/>
      <c r="Z610" s="29"/>
      <c r="AA610" s="29"/>
      <c r="AB610" s="29"/>
      <c r="AC610" s="29"/>
    </row>
    <row r="611" spans="23:29" x14ac:dyDescent="0.2">
      <c r="W611" s="29"/>
      <c r="X611" s="29"/>
      <c r="Y611" s="29"/>
      <c r="Z611" s="29"/>
      <c r="AA611" s="29"/>
      <c r="AB611" s="29"/>
      <c r="AC611" s="29"/>
    </row>
    <row r="612" spans="23:29" x14ac:dyDescent="0.2">
      <c r="W612" s="29"/>
      <c r="X612" s="29"/>
      <c r="Y612" s="29"/>
      <c r="Z612" s="29"/>
      <c r="AA612" s="29"/>
      <c r="AB612" s="29"/>
      <c r="AC612" s="29"/>
    </row>
    <row r="613" spans="23:29" x14ac:dyDescent="0.2">
      <c r="W613" s="29"/>
      <c r="X613" s="29"/>
      <c r="Y613" s="29"/>
      <c r="Z613" s="29"/>
      <c r="AA613" s="29"/>
      <c r="AB613" s="29"/>
      <c r="AC613" s="29"/>
    </row>
    <row r="614" spans="23:29" x14ac:dyDescent="0.2">
      <c r="W614" s="29"/>
      <c r="X614" s="29"/>
      <c r="Y614" s="29"/>
      <c r="Z614" s="29"/>
      <c r="AA614" s="29"/>
      <c r="AB614" s="29"/>
      <c r="AC614" s="29"/>
    </row>
    <row r="615" spans="23:29" x14ac:dyDescent="0.2">
      <c r="W615" s="29"/>
      <c r="X615" s="29"/>
      <c r="Y615" s="29"/>
      <c r="Z615" s="29"/>
      <c r="AA615" s="29"/>
      <c r="AB615" s="29"/>
      <c r="AC615" s="29"/>
    </row>
    <row r="616" spans="23:29" x14ac:dyDescent="0.2">
      <c r="W616" s="29"/>
      <c r="X616" s="29"/>
      <c r="Y616" s="29"/>
      <c r="Z616" s="29"/>
      <c r="AA616" s="29"/>
      <c r="AB616" s="29"/>
      <c r="AC616" s="29"/>
    </row>
    <row r="617" spans="23:29" x14ac:dyDescent="0.2">
      <c r="W617" s="29"/>
      <c r="X617" s="29"/>
      <c r="Y617" s="29"/>
      <c r="Z617" s="29"/>
      <c r="AA617" s="29"/>
      <c r="AB617" s="29"/>
      <c r="AC617" s="29"/>
    </row>
    <row r="618" spans="23:29" x14ac:dyDescent="0.2">
      <c r="W618" s="29"/>
      <c r="X618" s="29"/>
      <c r="Y618" s="29"/>
      <c r="Z618" s="29"/>
      <c r="AA618" s="29"/>
      <c r="AB618" s="29"/>
      <c r="AC618" s="29"/>
    </row>
    <row r="619" spans="23:29" x14ac:dyDescent="0.2">
      <c r="W619" s="29"/>
      <c r="X619" s="29"/>
      <c r="Y619" s="29"/>
      <c r="Z619" s="29"/>
      <c r="AA619" s="29"/>
      <c r="AB619" s="29"/>
      <c r="AC619" s="29"/>
    </row>
    <row r="620" spans="23:29" x14ac:dyDescent="0.2">
      <c r="W620" s="29"/>
      <c r="X620" s="29"/>
      <c r="Y620" s="29"/>
      <c r="Z620" s="29"/>
      <c r="AA620" s="29"/>
      <c r="AB620" s="29"/>
      <c r="AC620" s="29"/>
    </row>
    <row r="621" spans="23:29" x14ac:dyDescent="0.2">
      <c r="W621" s="29"/>
      <c r="X621" s="29"/>
      <c r="Y621" s="29"/>
      <c r="Z621" s="29"/>
      <c r="AA621" s="29"/>
      <c r="AB621" s="29"/>
      <c r="AC621" s="29"/>
    </row>
    <row r="622" spans="23:29" x14ac:dyDescent="0.2">
      <c r="W622" s="29"/>
      <c r="X622" s="29"/>
      <c r="Y622" s="29"/>
      <c r="Z622" s="29"/>
      <c r="AA622" s="29"/>
      <c r="AB622" s="29"/>
      <c r="AC622" s="29"/>
    </row>
    <row r="623" spans="23:29" x14ac:dyDescent="0.2">
      <c r="W623" s="29"/>
      <c r="X623" s="29"/>
      <c r="Y623" s="29"/>
      <c r="Z623" s="29"/>
      <c r="AA623" s="29"/>
      <c r="AB623" s="29"/>
      <c r="AC623" s="29"/>
    </row>
    <row r="624" spans="23:29" x14ac:dyDescent="0.2">
      <c r="W624" s="29"/>
      <c r="X624" s="29"/>
      <c r="Y624" s="29"/>
      <c r="Z624" s="29"/>
      <c r="AA624" s="29"/>
      <c r="AB624" s="29"/>
      <c r="AC624" s="29"/>
    </row>
    <row r="625" spans="23:29" x14ac:dyDescent="0.2">
      <c r="W625" s="29"/>
      <c r="X625" s="29"/>
      <c r="Y625" s="29"/>
      <c r="Z625" s="29"/>
      <c r="AA625" s="29"/>
      <c r="AB625" s="29"/>
      <c r="AC625" s="29"/>
    </row>
    <row r="626" spans="23:29" x14ac:dyDescent="0.2">
      <c r="W626" s="29"/>
      <c r="X626" s="29"/>
      <c r="Y626" s="29"/>
      <c r="Z626" s="29"/>
      <c r="AA626" s="29"/>
      <c r="AB626" s="29"/>
      <c r="AC626" s="29"/>
    </row>
    <row r="627" spans="23:29" x14ac:dyDescent="0.2">
      <c r="W627" s="29"/>
      <c r="X627" s="29"/>
      <c r="Y627" s="29"/>
      <c r="Z627" s="29"/>
      <c r="AA627" s="29"/>
      <c r="AB627" s="29"/>
      <c r="AC627" s="29"/>
    </row>
    <row r="628" spans="23:29" x14ac:dyDescent="0.2">
      <c r="W628" s="29"/>
      <c r="X628" s="29"/>
      <c r="Y628" s="29"/>
      <c r="Z628" s="29"/>
      <c r="AA628" s="29"/>
      <c r="AB628" s="29"/>
      <c r="AC628" s="29"/>
    </row>
    <row r="629" spans="23:29" x14ac:dyDescent="0.2">
      <c r="W629" s="29"/>
      <c r="X629" s="29"/>
      <c r="Y629" s="29"/>
      <c r="Z629" s="29"/>
      <c r="AA629" s="29"/>
      <c r="AB629" s="29"/>
      <c r="AC629" s="29"/>
    </row>
    <row r="630" spans="23:29" x14ac:dyDescent="0.2">
      <c r="W630" s="29"/>
      <c r="X630" s="29"/>
      <c r="Y630" s="29"/>
      <c r="Z630" s="29"/>
      <c r="AA630" s="29"/>
      <c r="AB630" s="29"/>
      <c r="AC630" s="29"/>
    </row>
    <row r="631" spans="23:29" x14ac:dyDescent="0.2">
      <c r="W631" s="29"/>
      <c r="X631" s="29"/>
      <c r="Y631" s="29"/>
      <c r="Z631" s="29"/>
      <c r="AA631" s="29"/>
      <c r="AB631" s="29"/>
      <c r="AC631" s="29"/>
    </row>
    <row r="632" spans="23:29" x14ac:dyDescent="0.2">
      <c r="W632" s="29"/>
      <c r="X632" s="29"/>
      <c r="Y632" s="29"/>
      <c r="Z632" s="29"/>
      <c r="AA632" s="29"/>
      <c r="AB632" s="29"/>
      <c r="AC632" s="29"/>
    </row>
    <row r="633" spans="23:29" x14ac:dyDescent="0.2">
      <c r="W633" s="29"/>
      <c r="X633" s="29"/>
      <c r="Y633" s="29"/>
      <c r="Z633" s="29"/>
      <c r="AA633" s="29"/>
      <c r="AB633" s="29"/>
      <c r="AC633" s="29"/>
    </row>
    <row r="634" spans="23:29" x14ac:dyDescent="0.2">
      <c r="W634" s="29"/>
      <c r="X634" s="29"/>
      <c r="Y634" s="29"/>
      <c r="Z634" s="29"/>
      <c r="AA634" s="29"/>
      <c r="AB634" s="29"/>
      <c r="AC634" s="29"/>
    </row>
    <row r="635" spans="23:29" x14ac:dyDescent="0.2">
      <c r="W635" s="29"/>
      <c r="X635" s="29"/>
      <c r="Y635" s="29"/>
      <c r="Z635" s="29"/>
      <c r="AA635" s="29"/>
      <c r="AB635" s="29"/>
      <c r="AC635" s="29"/>
    </row>
    <row r="636" spans="23:29" x14ac:dyDescent="0.2">
      <c r="W636" s="29"/>
      <c r="X636" s="29"/>
      <c r="Y636" s="29"/>
      <c r="Z636" s="29"/>
      <c r="AA636" s="29"/>
      <c r="AB636" s="29"/>
      <c r="AC636" s="29"/>
    </row>
    <row r="637" spans="23:29" x14ac:dyDescent="0.2">
      <c r="W637" s="29"/>
      <c r="X637" s="29"/>
      <c r="Y637" s="29"/>
      <c r="Z637" s="29"/>
      <c r="AA637" s="29"/>
      <c r="AB637" s="29"/>
      <c r="AC637" s="29"/>
    </row>
    <row r="638" spans="23:29" x14ac:dyDescent="0.2">
      <c r="W638" s="29"/>
      <c r="X638" s="29"/>
      <c r="Y638" s="29"/>
      <c r="Z638" s="29"/>
      <c r="AA638" s="29"/>
      <c r="AB638" s="29"/>
      <c r="AC638" s="29"/>
    </row>
    <row r="639" spans="23:29" x14ac:dyDescent="0.2">
      <c r="W639" s="29"/>
      <c r="X639" s="29"/>
      <c r="Y639" s="29"/>
      <c r="Z639" s="29"/>
      <c r="AA639" s="29"/>
      <c r="AB639" s="29"/>
      <c r="AC639" s="29"/>
    </row>
    <row r="640" spans="23:29" x14ac:dyDescent="0.2">
      <c r="W640" s="29"/>
      <c r="X640" s="29"/>
      <c r="Y640" s="29"/>
      <c r="Z640" s="29"/>
      <c r="AA640" s="29"/>
      <c r="AB640" s="29"/>
      <c r="AC640" s="29"/>
    </row>
    <row r="641" spans="23:29" x14ac:dyDescent="0.2">
      <c r="W641" s="29"/>
      <c r="X641" s="29"/>
      <c r="Y641" s="29"/>
      <c r="Z641" s="29"/>
      <c r="AA641" s="29"/>
      <c r="AB641" s="29"/>
      <c r="AC641" s="29"/>
    </row>
    <row r="642" spans="23:29" x14ac:dyDescent="0.2">
      <c r="W642" s="29"/>
      <c r="X642" s="29"/>
      <c r="Y642" s="29"/>
      <c r="Z642" s="29"/>
      <c r="AA642" s="29"/>
      <c r="AB642" s="29"/>
      <c r="AC642" s="29"/>
    </row>
    <row r="643" spans="23:29" x14ac:dyDescent="0.2">
      <c r="W643" s="29"/>
      <c r="X643" s="29"/>
      <c r="Y643" s="29"/>
      <c r="Z643" s="29"/>
      <c r="AA643" s="29"/>
      <c r="AB643" s="29"/>
      <c r="AC643" s="29"/>
    </row>
    <row r="644" spans="23:29" x14ac:dyDescent="0.2">
      <c r="W644" s="29"/>
      <c r="X644" s="29"/>
      <c r="Y644" s="29"/>
      <c r="Z644" s="29"/>
      <c r="AA644" s="29"/>
      <c r="AB644" s="29"/>
      <c r="AC644" s="29"/>
    </row>
    <row r="645" spans="23:29" x14ac:dyDescent="0.2">
      <c r="W645" s="29"/>
      <c r="X645" s="29"/>
      <c r="Y645" s="29"/>
      <c r="Z645" s="29"/>
      <c r="AA645" s="29"/>
      <c r="AB645" s="29"/>
      <c r="AC645" s="29"/>
    </row>
    <row r="646" spans="23:29" x14ac:dyDescent="0.2">
      <c r="W646" s="29"/>
      <c r="X646" s="29"/>
      <c r="Y646" s="29"/>
      <c r="Z646" s="29"/>
      <c r="AA646" s="29"/>
      <c r="AB646" s="29"/>
      <c r="AC646" s="29"/>
    </row>
    <row r="647" spans="23:29" x14ac:dyDescent="0.2">
      <c r="W647" s="29"/>
      <c r="X647" s="29"/>
      <c r="Y647" s="29"/>
      <c r="Z647" s="29"/>
      <c r="AA647" s="29"/>
      <c r="AB647" s="29"/>
      <c r="AC647" s="29"/>
    </row>
    <row r="648" spans="23:29" x14ac:dyDescent="0.2">
      <c r="W648" s="29"/>
      <c r="X648" s="29"/>
      <c r="Y648" s="29"/>
      <c r="Z648" s="29"/>
      <c r="AA648" s="29"/>
      <c r="AB648" s="29"/>
      <c r="AC648" s="29"/>
    </row>
    <row r="649" spans="23:29" x14ac:dyDescent="0.2">
      <c r="W649" s="29"/>
      <c r="X649" s="29"/>
      <c r="Y649" s="29"/>
      <c r="Z649" s="29"/>
      <c r="AA649" s="29"/>
      <c r="AB649" s="29"/>
      <c r="AC649" s="29"/>
    </row>
    <row r="650" spans="23:29" x14ac:dyDescent="0.2">
      <c r="W650" s="29"/>
      <c r="X650" s="29"/>
      <c r="Y650" s="29"/>
      <c r="Z650" s="29"/>
      <c r="AA650" s="29"/>
      <c r="AB650" s="29"/>
      <c r="AC650" s="29"/>
    </row>
    <row r="651" spans="23:29" x14ac:dyDescent="0.2">
      <c r="W651" s="29"/>
      <c r="X651" s="29"/>
      <c r="Y651" s="29"/>
      <c r="Z651" s="29"/>
      <c r="AA651" s="29"/>
      <c r="AB651" s="29"/>
      <c r="AC651" s="29"/>
    </row>
    <row r="652" spans="23:29" x14ac:dyDescent="0.2">
      <c r="W652" s="29"/>
      <c r="X652" s="29"/>
      <c r="Y652" s="29"/>
      <c r="Z652" s="29"/>
      <c r="AA652" s="29"/>
      <c r="AB652" s="29"/>
      <c r="AC652" s="29"/>
    </row>
    <row r="653" spans="23:29" x14ac:dyDescent="0.2">
      <c r="W653" s="29"/>
      <c r="X653" s="29"/>
      <c r="Y653" s="29"/>
      <c r="Z653" s="29"/>
      <c r="AA653" s="29"/>
      <c r="AB653" s="29"/>
      <c r="AC653" s="29"/>
    </row>
    <row r="654" spans="23:29" x14ac:dyDescent="0.2">
      <c r="W654" s="29"/>
      <c r="X654" s="29"/>
      <c r="Y654" s="29"/>
      <c r="Z654" s="29"/>
      <c r="AA654" s="29"/>
      <c r="AB654" s="29"/>
      <c r="AC654" s="29"/>
    </row>
    <row r="655" spans="23:29" x14ac:dyDescent="0.2">
      <c r="W655" s="29"/>
      <c r="X655" s="29"/>
      <c r="Y655" s="29"/>
      <c r="Z655" s="29"/>
      <c r="AA655" s="29"/>
      <c r="AB655" s="29"/>
      <c r="AC655" s="29"/>
    </row>
    <row r="656" spans="23:29" x14ac:dyDescent="0.2">
      <c r="W656" s="29"/>
      <c r="X656" s="29"/>
      <c r="Y656" s="29"/>
      <c r="Z656" s="29"/>
      <c r="AA656" s="29"/>
      <c r="AB656" s="29"/>
      <c r="AC656" s="29"/>
    </row>
    <row r="657" spans="23:29" x14ac:dyDescent="0.2">
      <c r="W657" s="29"/>
      <c r="X657" s="29"/>
      <c r="Y657" s="29"/>
      <c r="Z657" s="29"/>
      <c r="AA657" s="29"/>
      <c r="AB657" s="29"/>
      <c r="AC657" s="29"/>
    </row>
    <row r="658" spans="23:29" x14ac:dyDescent="0.2">
      <c r="W658" s="29"/>
      <c r="X658" s="29"/>
      <c r="Y658" s="29"/>
      <c r="Z658" s="29"/>
      <c r="AA658" s="29"/>
      <c r="AB658" s="29"/>
      <c r="AC658" s="29"/>
    </row>
    <row r="659" spans="23:29" x14ac:dyDescent="0.2">
      <c r="W659" s="29"/>
      <c r="X659" s="29"/>
      <c r="Y659" s="29"/>
      <c r="Z659" s="29"/>
      <c r="AA659" s="29"/>
      <c r="AB659" s="29"/>
      <c r="AC659" s="29"/>
    </row>
    <row r="660" spans="23:29" x14ac:dyDescent="0.2">
      <c r="W660" s="29"/>
      <c r="X660" s="29"/>
      <c r="Y660" s="29"/>
      <c r="Z660" s="29"/>
      <c r="AA660" s="29"/>
      <c r="AB660" s="29"/>
      <c r="AC660" s="29"/>
    </row>
    <row r="661" spans="23:29" x14ac:dyDescent="0.2">
      <c r="W661" s="29"/>
      <c r="X661" s="29"/>
      <c r="Y661" s="29"/>
      <c r="Z661" s="29"/>
      <c r="AA661" s="29"/>
      <c r="AB661" s="29"/>
      <c r="AC661" s="29"/>
    </row>
    <row r="662" spans="23:29" x14ac:dyDescent="0.2">
      <c r="W662" s="29"/>
      <c r="X662" s="29"/>
      <c r="Y662" s="29"/>
      <c r="Z662" s="29"/>
      <c r="AA662" s="29"/>
      <c r="AB662" s="29"/>
      <c r="AC662" s="29"/>
    </row>
    <row r="663" spans="23:29" x14ac:dyDescent="0.2">
      <c r="W663" s="29"/>
      <c r="X663" s="29"/>
      <c r="Y663" s="29"/>
      <c r="Z663" s="29"/>
      <c r="AA663" s="29"/>
      <c r="AB663" s="29"/>
      <c r="AC663" s="29"/>
    </row>
    <row r="664" spans="23:29" x14ac:dyDescent="0.2">
      <c r="W664" s="29"/>
      <c r="X664" s="29"/>
      <c r="Y664" s="29"/>
      <c r="Z664" s="29"/>
      <c r="AA664" s="29"/>
      <c r="AB664" s="29"/>
      <c r="AC664" s="29"/>
    </row>
    <row r="665" spans="23:29" x14ac:dyDescent="0.2">
      <c r="W665" s="29"/>
      <c r="X665" s="29"/>
      <c r="Y665" s="29"/>
      <c r="Z665" s="29"/>
      <c r="AA665" s="29"/>
      <c r="AB665" s="29"/>
      <c r="AC665" s="29"/>
    </row>
    <row r="666" spans="23:29" x14ac:dyDescent="0.2">
      <c r="W666" s="29"/>
      <c r="X666" s="29"/>
      <c r="Y666" s="29"/>
      <c r="Z666" s="29"/>
      <c r="AA666" s="29"/>
      <c r="AB666" s="29"/>
      <c r="AC666" s="29"/>
    </row>
    <row r="667" spans="23:29" x14ac:dyDescent="0.2">
      <c r="W667" s="29"/>
      <c r="X667" s="29"/>
      <c r="Y667" s="29"/>
      <c r="Z667" s="29"/>
      <c r="AA667" s="29"/>
      <c r="AB667" s="29"/>
      <c r="AC667" s="29"/>
    </row>
    <row r="668" spans="23:29" x14ac:dyDescent="0.2">
      <c r="W668" s="29"/>
      <c r="X668" s="29"/>
      <c r="Y668" s="29"/>
      <c r="Z668" s="29"/>
      <c r="AA668" s="29"/>
      <c r="AB668" s="29"/>
      <c r="AC668" s="29"/>
    </row>
    <row r="669" spans="23:29" x14ac:dyDescent="0.2">
      <c r="W669" s="29"/>
      <c r="X669" s="29"/>
      <c r="Y669" s="29"/>
      <c r="Z669" s="29"/>
      <c r="AA669" s="29"/>
      <c r="AB669" s="29"/>
      <c r="AC669" s="29"/>
    </row>
    <row r="670" spans="23:29" x14ac:dyDescent="0.2">
      <c r="W670" s="29"/>
      <c r="X670" s="29"/>
      <c r="Y670" s="29"/>
      <c r="Z670" s="29"/>
      <c r="AA670" s="29"/>
      <c r="AB670" s="29"/>
      <c r="AC670" s="29"/>
    </row>
    <row r="671" spans="23:29" x14ac:dyDescent="0.2">
      <c r="W671" s="29"/>
      <c r="X671" s="29"/>
      <c r="Y671" s="29"/>
      <c r="Z671" s="29"/>
      <c r="AA671" s="29"/>
      <c r="AB671" s="29"/>
      <c r="AC671" s="29"/>
    </row>
    <row r="672" spans="23:29" x14ac:dyDescent="0.2">
      <c r="W672" s="29"/>
      <c r="X672" s="29"/>
      <c r="Y672" s="29"/>
      <c r="Z672" s="29"/>
      <c r="AA672" s="29"/>
      <c r="AB672" s="29"/>
      <c r="AC672" s="29"/>
    </row>
    <row r="673" spans="23:29" x14ac:dyDescent="0.2">
      <c r="W673" s="29"/>
      <c r="X673" s="29"/>
      <c r="Y673" s="29"/>
      <c r="Z673" s="29"/>
      <c r="AA673" s="29"/>
      <c r="AB673" s="29"/>
      <c r="AC673" s="29"/>
    </row>
    <row r="674" spans="23:29" x14ac:dyDescent="0.2">
      <c r="W674" s="29"/>
      <c r="X674" s="29"/>
      <c r="Y674" s="29"/>
      <c r="Z674" s="29"/>
      <c r="AA674" s="29"/>
      <c r="AB674" s="29"/>
      <c r="AC674" s="29"/>
    </row>
    <row r="675" spans="23:29" x14ac:dyDescent="0.2">
      <c r="W675" s="29"/>
      <c r="X675" s="29"/>
      <c r="Y675" s="29"/>
      <c r="Z675" s="29"/>
      <c r="AA675" s="29"/>
      <c r="AB675" s="29"/>
      <c r="AC675" s="29"/>
    </row>
    <row r="676" spans="23:29" x14ac:dyDescent="0.2">
      <c r="W676" s="29"/>
      <c r="X676" s="29"/>
      <c r="Y676" s="29"/>
      <c r="Z676" s="29"/>
      <c r="AA676" s="29"/>
      <c r="AB676" s="29"/>
      <c r="AC676" s="29"/>
    </row>
    <row r="677" spans="23:29" x14ac:dyDescent="0.2">
      <c r="W677" s="29"/>
      <c r="X677" s="29"/>
      <c r="Y677" s="29"/>
      <c r="Z677" s="29"/>
      <c r="AA677" s="29"/>
      <c r="AB677" s="29"/>
      <c r="AC677" s="29"/>
    </row>
    <row r="678" spans="23:29" x14ac:dyDescent="0.2">
      <c r="W678" s="29"/>
      <c r="X678" s="29"/>
      <c r="Y678" s="29"/>
      <c r="Z678" s="29"/>
      <c r="AA678" s="29"/>
      <c r="AB678" s="29"/>
      <c r="AC678" s="29"/>
    </row>
    <row r="679" spans="23:29" x14ac:dyDescent="0.2">
      <c r="W679" s="29"/>
      <c r="X679" s="29"/>
      <c r="Y679" s="29"/>
      <c r="Z679" s="29"/>
      <c r="AA679" s="29"/>
      <c r="AB679" s="29"/>
      <c r="AC679" s="29"/>
    </row>
    <row r="680" spans="23:29" x14ac:dyDescent="0.2">
      <c r="W680" s="29"/>
      <c r="X680" s="29"/>
      <c r="Y680" s="29"/>
      <c r="Z680" s="29"/>
      <c r="AA680" s="29"/>
      <c r="AB680" s="29"/>
      <c r="AC680" s="29"/>
    </row>
    <row r="681" spans="23:29" x14ac:dyDescent="0.2">
      <c r="W681" s="29"/>
      <c r="X681" s="29"/>
      <c r="Y681" s="29"/>
      <c r="Z681" s="29"/>
      <c r="AA681" s="29"/>
      <c r="AB681" s="29"/>
      <c r="AC681" s="29"/>
    </row>
    <row r="682" spans="23:29" x14ac:dyDescent="0.2">
      <c r="W682" s="29"/>
      <c r="X682" s="29"/>
      <c r="Y682" s="29"/>
      <c r="Z682" s="29"/>
      <c r="AA682" s="29"/>
      <c r="AB682" s="29"/>
      <c r="AC682" s="29"/>
    </row>
    <row r="683" spans="23:29" x14ac:dyDescent="0.2">
      <c r="W683" s="29"/>
      <c r="X683" s="29"/>
      <c r="Y683" s="29"/>
      <c r="Z683" s="29"/>
      <c r="AA683" s="29"/>
      <c r="AB683" s="29"/>
      <c r="AC683" s="29"/>
    </row>
    <row r="684" spans="23:29" x14ac:dyDescent="0.2">
      <c r="W684" s="29"/>
      <c r="X684" s="29"/>
      <c r="Y684" s="29"/>
      <c r="Z684" s="29"/>
      <c r="AA684" s="29"/>
      <c r="AB684" s="29"/>
      <c r="AC684" s="29"/>
    </row>
    <row r="685" spans="23:29" x14ac:dyDescent="0.2">
      <c r="W685" s="29"/>
      <c r="X685" s="29"/>
      <c r="Y685" s="29"/>
      <c r="Z685" s="29"/>
      <c r="AA685" s="29"/>
      <c r="AB685" s="29"/>
      <c r="AC685" s="29"/>
    </row>
    <row r="686" spans="23:29" x14ac:dyDescent="0.2">
      <c r="W686" s="29"/>
      <c r="X686" s="29"/>
      <c r="Y686" s="29"/>
      <c r="Z686" s="29"/>
      <c r="AA686" s="29"/>
      <c r="AB686" s="29"/>
      <c r="AC686" s="29"/>
    </row>
    <row r="687" spans="23:29" x14ac:dyDescent="0.2">
      <c r="W687" s="29"/>
      <c r="X687" s="29"/>
      <c r="Y687" s="29"/>
      <c r="Z687" s="29"/>
      <c r="AA687" s="29"/>
      <c r="AB687" s="29"/>
      <c r="AC687" s="29"/>
    </row>
    <row r="688" spans="23:29" x14ac:dyDescent="0.2">
      <c r="W688" s="29"/>
      <c r="X688" s="29"/>
      <c r="Y688" s="29"/>
      <c r="Z688" s="29"/>
      <c r="AA688" s="29"/>
      <c r="AB688" s="29"/>
      <c r="AC688" s="29"/>
    </row>
    <row r="689" spans="23:30" x14ac:dyDescent="0.2">
      <c r="W689" s="29"/>
      <c r="X689" s="29"/>
      <c r="Y689" s="29"/>
      <c r="Z689" s="29"/>
      <c r="AA689" s="29"/>
      <c r="AB689" s="29"/>
      <c r="AC689" s="29"/>
    </row>
    <row r="690" spans="23:30" x14ac:dyDescent="0.2">
      <c r="W690" s="29"/>
      <c r="X690" s="29"/>
      <c r="Y690" s="29"/>
      <c r="Z690" s="29"/>
      <c r="AA690" s="29"/>
      <c r="AB690" s="29"/>
      <c r="AC690" s="29"/>
    </row>
    <row r="691" spans="23:30" x14ac:dyDescent="0.2">
      <c r="W691" s="29"/>
      <c r="X691" s="29"/>
      <c r="Y691" s="29"/>
      <c r="Z691" s="29"/>
      <c r="AA691" s="29"/>
      <c r="AB691" s="29"/>
      <c r="AC691" s="29"/>
    </row>
    <row r="692" spans="23:30" x14ac:dyDescent="0.2">
      <c r="W692" s="29"/>
      <c r="X692" s="29"/>
      <c r="Y692" s="29"/>
      <c r="Z692" s="29"/>
      <c r="AA692" s="29"/>
      <c r="AB692" s="29"/>
      <c r="AC692" s="29"/>
      <c r="AD692" s="29"/>
    </row>
    <row r="693" spans="23:30" x14ac:dyDescent="0.2">
      <c r="W693" s="29"/>
      <c r="X693" s="29"/>
      <c r="Y693" s="29"/>
      <c r="Z693" s="29"/>
      <c r="AA693" s="29"/>
      <c r="AB693" s="29"/>
      <c r="AC693" s="29"/>
      <c r="AD693" s="29"/>
    </row>
    <row r="694" spans="23:30" x14ac:dyDescent="0.2">
      <c r="W694" s="29"/>
      <c r="X694" s="29"/>
      <c r="Y694" s="29"/>
      <c r="Z694" s="29"/>
      <c r="AA694" s="29"/>
      <c r="AB694" s="29"/>
      <c r="AC694" s="29"/>
      <c r="AD694" s="29"/>
    </row>
    <row r="695" spans="23:30" x14ac:dyDescent="0.2">
      <c r="W695" s="29"/>
      <c r="X695" s="29"/>
      <c r="Y695" s="29"/>
      <c r="Z695" s="29"/>
      <c r="AA695" s="29"/>
      <c r="AB695" s="29"/>
      <c r="AC695" s="29"/>
      <c r="AD695" s="29"/>
    </row>
    <row r="696" spans="23:30" x14ac:dyDescent="0.2">
      <c r="W696" s="29"/>
      <c r="X696" s="29"/>
      <c r="Y696" s="29"/>
      <c r="Z696" s="29"/>
      <c r="AA696" s="29"/>
      <c r="AB696" s="29"/>
      <c r="AC696" s="29"/>
      <c r="AD696" s="29"/>
    </row>
    <row r="697" spans="23:30" x14ac:dyDescent="0.2">
      <c r="W697" s="29"/>
      <c r="X697" s="29"/>
      <c r="Y697" s="29"/>
      <c r="Z697" s="29"/>
      <c r="AA697" s="29"/>
      <c r="AB697" s="29"/>
      <c r="AC697" s="29"/>
      <c r="AD697" s="29"/>
    </row>
    <row r="698" spans="23:30" x14ac:dyDescent="0.2">
      <c r="W698" s="29"/>
      <c r="X698" s="29"/>
      <c r="Y698" s="29"/>
      <c r="Z698" s="29"/>
      <c r="AA698" s="29"/>
      <c r="AB698" s="29"/>
      <c r="AC698" s="29"/>
      <c r="AD698" s="29"/>
    </row>
    <row r="699" spans="23:30" x14ac:dyDescent="0.2">
      <c r="W699" s="29"/>
      <c r="X699" s="29"/>
      <c r="Y699" s="29"/>
      <c r="Z699" s="29"/>
      <c r="AA699" s="29"/>
      <c r="AB699" s="29"/>
      <c r="AC699" s="29"/>
      <c r="AD699" s="29"/>
    </row>
    <row r="700" spans="23:30" x14ac:dyDescent="0.2">
      <c r="W700" s="29"/>
      <c r="X700" s="29"/>
      <c r="Y700" s="29"/>
      <c r="Z700" s="29"/>
      <c r="AA700" s="29"/>
      <c r="AB700" s="29"/>
      <c r="AC700" s="29"/>
      <c r="AD700" s="29"/>
    </row>
    <row r="701" spans="23:30" x14ac:dyDescent="0.2">
      <c r="W701" s="29"/>
      <c r="X701" s="29"/>
      <c r="Y701" s="29"/>
      <c r="Z701" s="29"/>
      <c r="AA701" s="29"/>
      <c r="AB701" s="29"/>
      <c r="AC701" s="29"/>
      <c r="AD701" s="29"/>
    </row>
    <row r="702" spans="23:30" x14ac:dyDescent="0.2">
      <c r="W702" s="29"/>
      <c r="X702" s="29"/>
      <c r="Y702" s="29"/>
      <c r="Z702" s="29"/>
      <c r="AA702" s="29"/>
      <c r="AB702" s="29"/>
      <c r="AC702" s="29"/>
      <c r="AD702" s="29"/>
    </row>
    <row r="703" spans="23:30" x14ac:dyDescent="0.2">
      <c r="W703" s="29"/>
      <c r="X703" s="29"/>
      <c r="Y703" s="29"/>
      <c r="Z703" s="29"/>
      <c r="AA703" s="29"/>
      <c r="AB703" s="29"/>
      <c r="AC703" s="29"/>
      <c r="AD703" s="29"/>
    </row>
    <row r="704" spans="23:30" x14ac:dyDescent="0.2">
      <c r="W704" s="29"/>
      <c r="X704" s="29"/>
      <c r="Y704" s="29"/>
      <c r="Z704" s="29"/>
      <c r="AA704" s="29"/>
      <c r="AB704" s="29"/>
      <c r="AC704" s="29"/>
      <c r="AD704" s="29"/>
    </row>
    <row r="705" spans="23:30" x14ac:dyDescent="0.2">
      <c r="W705" s="29"/>
      <c r="X705" s="29"/>
      <c r="Y705" s="29"/>
      <c r="Z705" s="29"/>
      <c r="AA705" s="29"/>
      <c r="AB705" s="29"/>
      <c r="AC705" s="29"/>
      <c r="AD705" s="29"/>
    </row>
    <row r="706" spans="23:30" x14ac:dyDescent="0.2">
      <c r="W706" s="29"/>
      <c r="X706" s="29"/>
      <c r="Y706" s="29"/>
      <c r="Z706" s="29"/>
      <c r="AA706" s="29"/>
      <c r="AB706" s="29"/>
      <c r="AC706" s="29"/>
      <c r="AD706" s="29"/>
    </row>
    <row r="707" spans="23:30" x14ac:dyDescent="0.2">
      <c r="W707" s="29"/>
      <c r="X707" s="29"/>
      <c r="Y707" s="29"/>
      <c r="Z707" s="29"/>
      <c r="AA707" s="29"/>
      <c r="AB707" s="29"/>
      <c r="AC707" s="29"/>
      <c r="AD707" s="29"/>
    </row>
    <row r="708" spans="23:30" x14ac:dyDescent="0.2">
      <c r="W708" s="29"/>
      <c r="X708" s="29"/>
      <c r="Y708" s="29"/>
      <c r="Z708" s="29"/>
      <c r="AA708" s="29"/>
      <c r="AB708" s="29"/>
      <c r="AC708" s="29"/>
      <c r="AD708" s="29"/>
    </row>
    <row r="709" spans="23:30" x14ac:dyDescent="0.2">
      <c r="W709" s="29"/>
      <c r="X709" s="29"/>
      <c r="Y709" s="29"/>
      <c r="Z709" s="29"/>
      <c r="AA709" s="29"/>
      <c r="AB709" s="29"/>
      <c r="AC709" s="29"/>
      <c r="AD709" s="29"/>
    </row>
    <row r="710" spans="23:30" x14ac:dyDescent="0.2">
      <c r="W710" s="29"/>
      <c r="X710" s="29"/>
      <c r="Y710" s="29"/>
      <c r="Z710" s="29"/>
      <c r="AA710" s="29"/>
      <c r="AB710" s="29"/>
      <c r="AC710" s="29"/>
      <c r="AD710" s="29"/>
    </row>
    <row r="711" spans="23:30" x14ac:dyDescent="0.2">
      <c r="W711" s="29"/>
      <c r="X711" s="29"/>
      <c r="Y711" s="29"/>
      <c r="Z711" s="29"/>
      <c r="AA711" s="29"/>
      <c r="AB711" s="29"/>
      <c r="AC711" s="29"/>
      <c r="AD711" s="29"/>
    </row>
    <row r="712" spans="23:30" x14ac:dyDescent="0.2">
      <c r="W712" s="29"/>
      <c r="X712" s="29"/>
      <c r="Y712" s="29"/>
      <c r="Z712" s="29"/>
      <c r="AA712" s="29"/>
      <c r="AB712" s="29"/>
      <c r="AC712" s="29"/>
      <c r="AD712" s="29"/>
    </row>
    <row r="713" spans="23:30" x14ac:dyDescent="0.2">
      <c r="W713" s="29"/>
      <c r="X713" s="29"/>
      <c r="Y713" s="29"/>
      <c r="Z713" s="29"/>
      <c r="AA713" s="29"/>
      <c r="AB713" s="29"/>
      <c r="AC713" s="29"/>
      <c r="AD713" s="29"/>
    </row>
    <row r="714" spans="23:30" x14ac:dyDescent="0.2">
      <c r="W714" s="29"/>
      <c r="X714" s="29"/>
      <c r="Y714" s="29"/>
      <c r="Z714" s="29"/>
      <c r="AA714" s="29"/>
      <c r="AB714" s="29"/>
      <c r="AC714" s="29"/>
      <c r="AD714" s="29"/>
    </row>
    <row r="715" spans="23:30" x14ac:dyDescent="0.2">
      <c r="W715" s="29"/>
      <c r="X715" s="29"/>
      <c r="Y715" s="29"/>
      <c r="Z715" s="29"/>
      <c r="AA715" s="29"/>
      <c r="AB715" s="29"/>
      <c r="AC715" s="29"/>
      <c r="AD715" s="29"/>
    </row>
    <row r="716" spans="23:30" x14ac:dyDescent="0.2">
      <c r="W716" s="29"/>
      <c r="X716" s="29"/>
      <c r="Y716" s="29"/>
      <c r="Z716" s="29"/>
      <c r="AA716" s="29"/>
      <c r="AB716" s="29"/>
      <c r="AC716" s="29"/>
      <c r="AD716" s="29"/>
    </row>
    <row r="717" spans="23:30" x14ac:dyDescent="0.2">
      <c r="W717" s="29"/>
      <c r="X717" s="29"/>
      <c r="Y717" s="29"/>
      <c r="Z717" s="29"/>
      <c r="AA717" s="29"/>
      <c r="AB717" s="29"/>
      <c r="AC717" s="29"/>
      <c r="AD717" s="29"/>
    </row>
    <row r="718" spans="23:30" x14ac:dyDescent="0.2">
      <c r="W718" s="29"/>
      <c r="X718" s="29"/>
      <c r="Y718" s="29"/>
      <c r="Z718" s="29"/>
      <c r="AA718" s="29"/>
      <c r="AB718" s="29"/>
      <c r="AC718" s="29"/>
      <c r="AD718" s="29"/>
    </row>
    <row r="719" spans="23:30" x14ac:dyDescent="0.2">
      <c r="W719" s="29"/>
      <c r="X719" s="29"/>
      <c r="Y719" s="29"/>
      <c r="Z719" s="29"/>
      <c r="AA719" s="29"/>
      <c r="AB719" s="29"/>
      <c r="AC719" s="29"/>
      <c r="AD719" s="29"/>
    </row>
    <row r="720" spans="23:30" x14ac:dyDescent="0.2">
      <c r="W720" s="29"/>
      <c r="X720" s="29"/>
      <c r="Y720" s="29"/>
      <c r="Z720" s="29"/>
      <c r="AA720" s="29"/>
      <c r="AB720" s="29"/>
      <c r="AC720" s="29"/>
      <c r="AD720" s="29"/>
    </row>
    <row r="721" spans="23:30" x14ac:dyDescent="0.2">
      <c r="W721" s="29"/>
      <c r="X721" s="29"/>
      <c r="Y721" s="29"/>
      <c r="Z721" s="29"/>
      <c r="AA721" s="29"/>
      <c r="AB721" s="29"/>
      <c r="AC721" s="29"/>
      <c r="AD721" s="29"/>
    </row>
    <row r="722" spans="23:30" x14ac:dyDescent="0.2">
      <c r="W722" s="29"/>
      <c r="X722" s="29"/>
      <c r="Y722" s="29"/>
      <c r="Z722" s="29"/>
      <c r="AA722" s="29"/>
      <c r="AB722" s="29"/>
      <c r="AC722" s="29"/>
      <c r="AD722" s="29"/>
    </row>
    <row r="723" spans="23:30" x14ac:dyDescent="0.2">
      <c r="W723" s="29"/>
      <c r="X723" s="29"/>
      <c r="Y723" s="29"/>
      <c r="Z723" s="29"/>
      <c r="AA723" s="29"/>
      <c r="AB723" s="29"/>
      <c r="AC723" s="29"/>
      <c r="AD723" s="29"/>
    </row>
    <row r="724" spans="23:30" x14ac:dyDescent="0.2">
      <c r="W724" s="29"/>
      <c r="X724" s="29"/>
      <c r="Y724" s="29"/>
      <c r="Z724" s="29"/>
      <c r="AA724" s="29"/>
      <c r="AB724" s="29"/>
      <c r="AC724" s="29"/>
      <c r="AD724" s="29"/>
    </row>
    <row r="725" spans="23:30" x14ac:dyDescent="0.2">
      <c r="W725" s="29"/>
      <c r="X725" s="29"/>
      <c r="Y725" s="29"/>
      <c r="Z725" s="29"/>
      <c r="AA725" s="29"/>
      <c r="AB725" s="29"/>
      <c r="AC725" s="29"/>
      <c r="AD725" s="29"/>
    </row>
    <row r="726" spans="23:30" x14ac:dyDescent="0.2">
      <c r="W726" s="29"/>
      <c r="X726" s="29"/>
      <c r="Y726" s="29"/>
      <c r="Z726" s="29"/>
      <c r="AA726" s="29"/>
      <c r="AB726" s="29"/>
      <c r="AC726" s="29"/>
      <c r="AD726" s="29"/>
    </row>
    <row r="727" spans="23:30" x14ac:dyDescent="0.2">
      <c r="W727" s="29"/>
      <c r="X727" s="29"/>
      <c r="Y727" s="29"/>
      <c r="Z727" s="29"/>
      <c r="AA727" s="29"/>
      <c r="AB727" s="29"/>
      <c r="AC727" s="29"/>
      <c r="AD727" s="29"/>
    </row>
    <row r="728" spans="23:30" x14ac:dyDescent="0.2">
      <c r="W728" s="29"/>
      <c r="X728" s="29"/>
      <c r="Y728" s="29"/>
      <c r="Z728" s="29"/>
      <c r="AA728" s="29"/>
      <c r="AB728" s="29"/>
      <c r="AC728" s="29"/>
      <c r="AD728" s="29"/>
    </row>
    <row r="729" spans="23:30" x14ac:dyDescent="0.2">
      <c r="W729" s="29"/>
      <c r="X729" s="29"/>
      <c r="Y729" s="29"/>
      <c r="Z729" s="29"/>
      <c r="AA729" s="29"/>
      <c r="AB729" s="29"/>
      <c r="AC729" s="29"/>
      <c r="AD729" s="29"/>
    </row>
    <row r="730" spans="23:30" x14ac:dyDescent="0.2">
      <c r="W730" s="29"/>
      <c r="X730" s="29"/>
      <c r="Y730" s="29"/>
      <c r="Z730" s="29"/>
      <c r="AA730" s="29"/>
      <c r="AB730" s="29"/>
      <c r="AC730" s="29"/>
      <c r="AD730" s="29"/>
    </row>
    <row r="731" spans="23:30" x14ac:dyDescent="0.2">
      <c r="W731" s="29"/>
      <c r="X731" s="29"/>
      <c r="Y731" s="29"/>
      <c r="Z731" s="29"/>
      <c r="AA731" s="29"/>
      <c r="AB731" s="29"/>
      <c r="AC731" s="29"/>
      <c r="AD731" s="29"/>
    </row>
    <row r="732" spans="23:30" x14ac:dyDescent="0.2">
      <c r="W732" s="29"/>
      <c r="X732" s="29"/>
      <c r="Y732" s="29"/>
      <c r="Z732" s="29"/>
      <c r="AA732" s="29"/>
      <c r="AB732" s="29"/>
      <c r="AC732" s="29"/>
      <c r="AD732" s="29"/>
    </row>
    <row r="733" spans="23:30" x14ac:dyDescent="0.2">
      <c r="W733" s="29"/>
      <c r="X733" s="29"/>
      <c r="Y733" s="29"/>
      <c r="Z733" s="29"/>
      <c r="AA733" s="29"/>
      <c r="AB733" s="29"/>
      <c r="AC733" s="29"/>
      <c r="AD733" s="29"/>
    </row>
    <row r="734" spans="23:30" x14ac:dyDescent="0.2">
      <c r="W734" s="29"/>
      <c r="X734" s="29"/>
      <c r="Y734" s="29"/>
      <c r="Z734" s="29"/>
      <c r="AA734" s="29"/>
      <c r="AB734" s="29"/>
      <c r="AC734" s="29"/>
      <c r="AD734" s="29"/>
    </row>
    <row r="735" spans="23:30" x14ac:dyDescent="0.2">
      <c r="W735" s="29"/>
      <c r="X735" s="29"/>
      <c r="Y735" s="29"/>
      <c r="Z735" s="29"/>
      <c r="AA735" s="29"/>
      <c r="AB735" s="29"/>
      <c r="AC735" s="29"/>
      <c r="AD735" s="29"/>
    </row>
    <row r="736" spans="23:30" x14ac:dyDescent="0.2">
      <c r="W736" s="29"/>
      <c r="X736" s="29"/>
      <c r="Y736" s="29"/>
      <c r="Z736" s="29"/>
      <c r="AA736" s="29"/>
      <c r="AB736" s="29"/>
      <c r="AC736" s="29"/>
      <c r="AD736" s="29"/>
    </row>
    <row r="737" spans="23:30" x14ac:dyDescent="0.2">
      <c r="W737" s="29"/>
      <c r="X737" s="29"/>
      <c r="Y737" s="29"/>
      <c r="Z737" s="29"/>
      <c r="AA737" s="29"/>
      <c r="AB737" s="29"/>
      <c r="AC737" s="29"/>
      <c r="AD737" s="29"/>
    </row>
    <row r="738" spans="23:30" x14ac:dyDescent="0.2">
      <c r="W738" s="29"/>
      <c r="X738" s="29"/>
      <c r="Y738" s="29"/>
      <c r="Z738" s="29"/>
      <c r="AA738" s="29"/>
      <c r="AB738" s="29"/>
      <c r="AC738" s="29"/>
      <c r="AD738" s="29"/>
    </row>
    <row r="739" spans="23:30" x14ac:dyDescent="0.2">
      <c r="W739" s="29"/>
      <c r="X739" s="29"/>
      <c r="Y739" s="29"/>
      <c r="Z739" s="29"/>
      <c r="AA739" s="29"/>
      <c r="AB739" s="29"/>
      <c r="AC739" s="29"/>
      <c r="AD739" s="29"/>
    </row>
    <row r="740" spans="23:30" x14ac:dyDescent="0.2">
      <c r="W740" s="29"/>
      <c r="X740" s="29"/>
      <c r="Y740" s="29"/>
      <c r="Z740" s="29"/>
      <c r="AA740" s="29"/>
      <c r="AB740" s="29"/>
      <c r="AC740" s="29"/>
      <c r="AD740" s="29"/>
    </row>
    <row r="741" spans="23:30" x14ac:dyDescent="0.2">
      <c r="W741" s="29"/>
      <c r="X741" s="29"/>
      <c r="Y741" s="29"/>
      <c r="Z741" s="29"/>
      <c r="AA741" s="29"/>
      <c r="AB741" s="29"/>
      <c r="AC741" s="29"/>
      <c r="AD741" s="29"/>
    </row>
    <row r="742" spans="23:30" x14ac:dyDescent="0.2">
      <c r="W742" s="29"/>
      <c r="X742" s="29"/>
      <c r="Y742" s="29"/>
      <c r="Z742" s="29"/>
      <c r="AA742" s="29"/>
      <c r="AB742" s="29"/>
      <c r="AC742" s="29"/>
      <c r="AD742" s="29"/>
    </row>
    <row r="743" spans="23:30" x14ac:dyDescent="0.2">
      <c r="W743" s="29"/>
      <c r="X743" s="29"/>
      <c r="Y743" s="29"/>
      <c r="Z743" s="29"/>
      <c r="AA743" s="29"/>
      <c r="AB743" s="29"/>
      <c r="AC743" s="29"/>
      <c r="AD743" s="29"/>
    </row>
    <row r="744" spans="23:30" x14ac:dyDescent="0.2">
      <c r="W744" s="29"/>
      <c r="X744" s="29"/>
      <c r="Y744" s="29"/>
      <c r="Z744" s="29"/>
      <c r="AA744" s="29"/>
      <c r="AB744" s="29"/>
      <c r="AC744" s="29"/>
      <c r="AD744" s="29"/>
    </row>
    <row r="745" spans="23:30" x14ac:dyDescent="0.2">
      <c r="W745" s="29"/>
      <c r="X745" s="29"/>
      <c r="Y745" s="29"/>
      <c r="Z745" s="29"/>
      <c r="AA745" s="29"/>
      <c r="AB745" s="29"/>
      <c r="AC745" s="29"/>
      <c r="AD745" s="29"/>
    </row>
    <row r="746" spans="23:30" x14ac:dyDescent="0.2">
      <c r="W746" s="29"/>
      <c r="X746" s="29"/>
      <c r="Y746" s="29"/>
      <c r="Z746" s="29"/>
      <c r="AA746" s="29"/>
      <c r="AB746" s="29"/>
      <c r="AC746" s="29"/>
      <c r="AD746" s="29"/>
    </row>
    <row r="747" spans="23:30" x14ac:dyDescent="0.2">
      <c r="W747" s="29"/>
      <c r="X747" s="29"/>
      <c r="Y747" s="29"/>
      <c r="Z747" s="29"/>
      <c r="AA747" s="29"/>
      <c r="AB747" s="29"/>
      <c r="AC747" s="29"/>
      <c r="AD747" s="29"/>
    </row>
    <row r="748" spans="23:30" x14ac:dyDescent="0.2">
      <c r="W748" s="29"/>
      <c r="X748" s="29"/>
      <c r="Y748" s="29"/>
      <c r="Z748" s="29"/>
      <c r="AA748" s="29"/>
      <c r="AB748" s="29"/>
      <c r="AC748" s="29"/>
      <c r="AD748" s="29"/>
    </row>
    <row r="749" spans="23:30" x14ac:dyDescent="0.2">
      <c r="W749" s="29"/>
      <c r="X749" s="29"/>
      <c r="Y749" s="29"/>
      <c r="Z749" s="29"/>
      <c r="AA749" s="29"/>
      <c r="AB749" s="29"/>
      <c r="AC749" s="29"/>
      <c r="AD749" s="29"/>
    </row>
    <row r="750" spans="23:30" x14ac:dyDescent="0.2">
      <c r="W750" s="29"/>
      <c r="X750" s="29"/>
      <c r="Y750" s="29"/>
      <c r="Z750" s="29"/>
      <c r="AA750" s="29"/>
      <c r="AB750" s="29"/>
      <c r="AC750" s="29"/>
      <c r="AD750" s="29"/>
    </row>
    <row r="751" spans="23:30" x14ac:dyDescent="0.2">
      <c r="W751" s="29"/>
      <c r="X751" s="29"/>
      <c r="Y751" s="29"/>
      <c r="Z751" s="29"/>
      <c r="AA751" s="29"/>
      <c r="AB751" s="29"/>
      <c r="AC751" s="29"/>
      <c r="AD751" s="29"/>
    </row>
    <row r="752" spans="23:30" x14ac:dyDescent="0.2">
      <c r="W752" s="29"/>
      <c r="X752" s="29"/>
      <c r="Y752" s="29"/>
      <c r="Z752" s="29"/>
      <c r="AA752" s="29"/>
      <c r="AB752" s="29"/>
      <c r="AC752" s="29"/>
      <c r="AD752" s="29"/>
    </row>
    <row r="753" spans="23:30" x14ac:dyDescent="0.2">
      <c r="W753" s="29"/>
      <c r="X753" s="29"/>
      <c r="Y753" s="29"/>
      <c r="Z753" s="29"/>
      <c r="AA753" s="29"/>
      <c r="AB753" s="29"/>
      <c r="AC753" s="29"/>
      <c r="AD753" s="29"/>
    </row>
    <row r="754" spans="23:30" x14ac:dyDescent="0.2">
      <c r="W754" s="29"/>
      <c r="X754" s="29"/>
      <c r="Y754" s="29"/>
      <c r="Z754" s="29"/>
      <c r="AA754" s="29"/>
      <c r="AB754" s="29"/>
      <c r="AC754" s="29"/>
      <c r="AD754" s="29"/>
    </row>
    <row r="755" spans="23:30" x14ac:dyDescent="0.2">
      <c r="W755" s="29"/>
      <c r="X755" s="29"/>
      <c r="Y755" s="29"/>
      <c r="Z755" s="29"/>
      <c r="AA755" s="29"/>
      <c r="AB755" s="29"/>
      <c r="AC755" s="29"/>
      <c r="AD755" s="29"/>
    </row>
    <row r="756" spans="23:30" x14ac:dyDescent="0.2">
      <c r="W756" s="29"/>
      <c r="X756" s="29"/>
      <c r="Y756" s="29"/>
      <c r="Z756" s="29"/>
      <c r="AA756" s="29"/>
      <c r="AB756" s="29"/>
      <c r="AC756" s="29"/>
      <c r="AD756" s="29"/>
    </row>
    <row r="757" spans="23:30" x14ac:dyDescent="0.2">
      <c r="W757" s="29"/>
      <c r="X757" s="29"/>
      <c r="Y757" s="29"/>
      <c r="Z757" s="29"/>
      <c r="AA757" s="29"/>
      <c r="AB757" s="29"/>
      <c r="AC757" s="29"/>
      <c r="AD757" s="29"/>
    </row>
    <row r="758" spans="23:30" x14ac:dyDescent="0.2">
      <c r="W758" s="29"/>
      <c r="X758" s="29"/>
      <c r="Y758" s="29"/>
      <c r="Z758" s="29"/>
      <c r="AA758" s="29"/>
      <c r="AB758" s="29"/>
      <c r="AC758" s="29"/>
      <c r="AD758" s="29"/>
    </row>
    <row r="759" spans="23:30" x14ac:dyDescent="0.2">
      <c r="W759" s="29"/>
      <c r="X759" s="29"/>
      <c r="Y759" s="29"/>
      <c r="Z759" s="29"/>
      <c r="AA759" s="29"/>
      <c r="AB759" s="29"/>
      <c r="AC759" s="29"/>
      <c r="AD759" s="29"/>
    </row>
    <row r="760" spans="23:30" x14ac:dyDescent="0.2">
      <c r="W760" s="29"/>
      <c r="X760" s="29"/>
      <c r="Y760" s="29"/>
      <c r="Z760" s="29"/>
      <c r="AA760" s="29"/>
      <c r="AB760" s="29"/>
      <c r="AC760" s="29"/>
      <c r="AD760" s="29"/>
    </row>
    <row r="761" spans="23:30" x14ac:dyDescent="0.2">
      <c r="W761" s="29"/>
      <c r="X761" s="29"/>
      <c r="Y761" s="29"/>
      <c r="Z761" s="29"/>
      <c r="AA761" s="29"/>
      <c r="AB761" s="29"/>
      <c r="AC761" s="29"/>
      <c r="AD761" s="29"/>
    </row>
    <row r="762" spans="23:30" x14ac:dyDescent="0.2">
      <c r="W762" s="29"/>
      <c r="X762" s="29"/>
      <c r="Y762" s="29"/>
      <c r="Z762" s="29"/>
      <c r="AA762" s="29"/>
      <c r="AB762" s="29"/>
      <c r="AC762" s="29"/>
      <c r="AD762" s="29"/>
    </row>
    <row r="763" spans="23:30" x14ac:dyDescent="0.2">
      <c r="W763" s="29"/>
      <c r="X763" s="29"/>
      <c r="Y763" s="29"/>
      <c r="Z763" s="29"/>
      <c r="AA763" s="29"/>
      <c r="AB763" s="29"/>
      <c r="AC763" s="29"/>
      <c r="AD763" s="29"/>
    </row>
    <row r="764" spans="23:30" x14ac:dyDescent="0.2">
      <c r="W764" s="29"/>
      <c r="X764" s="29"/>
      <c r="Y764" s="29"/>
      <c r="Z764" s="29"/>
      <c r="AA764" s="29"/>
      <c r="AB764" s="29"/>
      <c r="AC764" s="29"/>
      <c r="AD764" s="29"/>
    </row>
    <row r="765" spans="23:30" x14ac:dyDescent="0.2">
      <c r="W765" s="29"/>
      <c r="X765" s="29"/>
      <c r="Y765" s="29"/>
      <c r="Z765" s="29"/>
      <c r="AA765" s="29"/>
      <c r="AB765" s="29"/>
      <c r="AC765" s="29"/>
      <c r="AD765" s="29"/>
    </row>
    <row r="766" spans="23:30" x14ac:dyDescent="0.2">
      <c r="W766" s="29"/>
      <c r="X766" s="29"/>
      <c r="Y766" s="29"/>
      <c r="Z766" s="29"/>
      <c r="AA766" s="29"/>
      <c r="AB766" s="29"/>
      <c r="AC766" s="29"/>
      <c r="AD766" s="29"/>
    </row>
    <row r="767" spans="23:30" x14ac:dyDescent="0.2">
      <c r="W767" s="29"/>
      <c r="X767" s="29"/>
      <c r="Y767" s="29"/>
      <c r="Z767" s="29"/>
      <c r="AA767" s="29"/>
      <c r="AB767" s="29"/>
      <c r="AC767" s="29"/>
      <c r="AD767" s="29"/>
    </row>
    <row r="768" spans="23:30" x14ac:dyDescent="0.2">
      <c r="W768" s="29"/>
      <c r="X768" s="29"/>
      <c r="Y768" s="29"/>
      <c r="Z768" s="29"/>
      <c r="AA768" s="29"/>
      <c r="AB768" s="29"/>
      <c r="AC768" s="29"/>
      <c r="AD768" s="29"/>
    </row>
    <row r="769" spans="23:30" x14ac:dyDescent="0.2">
      <c r="W769" s="29"/>
      <c r="X769" s="29"/>
      <c r="Y769" s="29"/>
      <c r="Z769" s="29"/>
      <c r="AA769" s="29"/>
      <c r="AB769" s="29"/>
      <c r="AC769" s="29"/>
      <c r="AD769" s="29"/>
    </row>
    <row r="770" spans="23:30" x14ac:dyDescent="0.2">
      <c r="W770" s="29"/>
      <c r="X770" s="29"/>
      <c r="Y770" s="29"/>
      <c r="Z770" s="29"/>
      <c r="AA770" s="29"/>
      <c r="AB770" s="29"/>
      <c r="AC770" s="29"/>
      <c r="AD770" s="29"/>
    </row>
    <row r="771" spans="23:30" x14ac:dyDescent="0.2">
      <c r="W771" s="29"/>
      <c r="X771" s="29"/>
      <c r="Y771" s="29"/>
      <c r="Z771" s="29"/>
      <c r="AA771" s="29"/>
      <c r="AB771" s="29"/>
      <c r="AC771" s="29"/>
      <c r="AD771" s="29"/>
    </row>
    <row r="772" spans="23:30" x14ac:dyDescent="0.2">
      <c r="W772" s="29"/>
      <c r="X772" s="29"/>
      <c r="Y772" s="29"/>
      <c r="Z772" s="29"/>
      <c r="AA772" s="29"/>
      <c r="AB772" s="29"/>
      <c r="AC772" s="29"/>
      <c r="AD772" s="29"/>
    </row>
    <row r="773" spans="23:30" x14ac:dyDescent="0.2">
      <c r="W773" s="29"/>
      <c r="X773" s="29"/>
      <c r="Y773" s="29"/>
      <c r="Z773" s="29"/>
      <c r="AA773" s="29"/>
      <c r="AB773" s="29"/>
      <c r="AC773" s="29"/>
      <c r="AD773" s="29"/>
    </row>
    <row r="774" spans="23:30" x14ac:dyDescent="0.2">
      <c r="W774" s="29"/>
      <c r="X774" s="29"/>
      <c r="Y774" s="29"/>
      <c r="Z774" s="29"/>
      <c r="AA774" s="29"/>
      <c r="AB774" s="29"/>
      <c r="AC774" s="29"/>
      <c r="AD774" s="29"/>
    </row>
    <row r="775" spans="23:30" x14ac:dyDescent="0.2">
      <c r="W775" s="29"/>
      <c r="X775" s="29"/>
      <c r="Y775" s="29"/>
      <c r="Z775" s="29"/>
      <c r="AA775" s="29"/>
      <c r="AB775" s="29"/>
      <c r="AC775" s="29"/>
      <c r="AD775" s="29"/>
    </row>
    <row r="776" spans="23:30" x14ac:dyDescent="0.2">
      <c r="W776" s="29"/>
      <c r="X776" s="29"/>
      <c r="Y776" s="29"/>
      <c r="Z776" s="29"/>
      <c r="AA776" s="29"/>
      <c r="AB776" s="29"/>
      <c r="AC776" s="29"/>
      <c r="AD776" s="29"/>
    </row>
    <row r="777" spans="23:30" x14ac:dyDescent="0.2">
      <c r="W777" s="29"/>
      <c r="X777" s="29"/>
      <c r="Y777" s="29"/>
      <c r="Z777" s="29"/>
      <c r="AA777" s="29"/>
      <c r="AB777" s="29"/>
      <c r="AC777" s="29"/>
      <c r="AD777" s="29"/>
    </row>
    <row r="778" spans="23:30" x14ac:dyDescent="0.2">
      <c r="W778" s="29"/>
      <c r="X778" s="29"/>
      <c r="Y778" s="29"/>
      <c r="Z778" s="29"/>
      <c r="AA778" s="29"/>
      <c r="AB778" s="29"/>
      <c r="AC778" s="29"/>
      <c r="AD778" s="29"/>
    </row>
    <row r="779" spans="23:30" x14ac:dyDescent="0.2">
      <c r="W779" s="29"/>
      <c r="X779" s="29"/>
      <c r="Y779" s="29"/>
      <c r="Z779" s="29"/>
      <c r="AA779" s="29"/>
      <c r="AB779" s="29"/>
      <c r="AC779" s="29"/>
      <c r="AD779" s="29"/>
    </row>
    <row r="780" spans="23:30" x14ac:dyDescent="0.2">
      <c r="W780" s="29"/>
      <c r="X780" s="29"/>
      <c r="Y780" s="29"/>
      <c r="Z780" s="29"/>
      <c r="AA780" s="29"/>
      <c r="AB780" s="29"/>
      <c r="AC780" s="29"/>
      <c r="AD780" s="29"/>
    </row>
    <row r="781" spans="23:30" x14ac:dyDescent="0.2">
      <c r="W781" s="29"/>
      <c r="X781" s="29"/>
      <c r="Y781" s="29"/>
      <c r="Z781" s="29"/>
      <c r="AA781" s="29"/>
      <c r="AB781" s="29"/>
      <c r="AC781" s="29"/>
      <c r="AD781" s="29"/>
    </row>
    <row r="782" spans="23:30" x14ac:dyDescent="0.2">
      <c r="W782" s="29"/>
      <c r="X782" s="29"/>
      <c r="Y782" s="29"/>
      <c r="Z782" s="29"/>
      <c r="AA782" s="29"/>
      <c r="AB782" s="29"/>
      <c r="AC782" s="29"/>
      <c r="AD782" s="29"/>
    </row>
    <row r="783" spans="23:30" x14ac:dyDescent="0.2">
      <c r="W783" s="29"/>
      <c r="X783" s="29"/>
      <c r="Y783" s="29"/>
      <c r="Z783" s="29"/>
      <c r="AA783" s="29"/>
      <c r="AB783" s="29"/>
      <c r="AC783" s="29"/>
      <c r="AD783" s="29"/>
    </row>
    <row r="784" spans="23:30" x14ac:dyDescent="0.2">
      <c r="W784" s="29"/>
      <c r="X784" s="29"/>
      <c r="Y784" s="29"/>
      <c r="Z784" s="29"/>
      <c r="AA784" s="29"/>
      <c r="AB784" s="29"/>
      <c r="AC784" s="29"/>
      <c r="AD784" s="29"/>
    </row>
    <row r="785" spans="23:30" x14ac:dyDescent="0.2">
      <c r="W785" s="29"/>
      <c r="X785" s="29"/>
      <c r="Y785" s="29"/>
      <c r="Z785" s="29"/>
      <c r="AA785" s="29"/>
      <c r="AB785" s="29"/>
      <c r="AC785" s="29"/>
      <c r="AD785" s="29"/>
    </row>
    <row r="786" spans="23:30" x14ac:dyDescent="0.2">
      <c r="W786" s="29"/>
      <c r="X786" s="29"/>
      <c r="Y786" s="29"/>
      <c r="Z786" s="29"/>
      <c r="AA786" s="29"/>
      <c r="AB786" s="29"/>
      <c r="AC786" s="29"/>
      <c r="AD786" s="29"/>
    </row>
    <row r="787" spans="23:30" x14ac:dyDescent="0.2">
      <c r="W787" s="29"/>
      <c r="X787" s="29"/>
      <c r="Y787" s="29"/>
      <c r="Z787" s="29"/>
      <c r="AA787" s="29"/>
      <c r="AB787" s="29"/>
      <c r="AC787" s="29"/>
      <c r="AD787" s="29"/>
    </row>
    <row r="788" spans="23:30" x14ac:dyDescent="0.2">
      <c r="W788" s="29"/>
      <c r="X788" s="29"/>
      <c r="Y788" s="29"/>
      <c r="Z788" s="29"/>
      <c r="AA788" s="29"/>
      <c r="AB788" s="29"/>
      <c r="AC788" s="29"/>
      <c r="AD788" s="29"/>
    </row>
    <row r="789" spans="23:30" x14ac:dyDescent="0.2">
      <c r="W789" s="29"/>
      <c r="X789" s="29"/>
      <c r="Y789" s="29"/>
      <c r="Z789" s="29"/>
      <c r="AA789" s="29"/>
      <c r="AB789" s="29"/>
      <c r="AC789" s="29"/>
      <c r="AD789" s="29"/>
    </row>
    <row r="790" spans="23:30" x14ac:dyDescent="0.2">
      <c r="W790" s="29"/>
      <c r="X790" s="29"/>
      <c r="Y790" s="29"/>
      <c r="Z790" s="29"/>
      <c r="AA790" s="29"/>
      <c r="AB790" s="29"/>
      <c r="AC790" s="29"/>
      <c r="AD790" s="29"/>
    </row>
    <row r="791" spans="23:30" x14ac:dyDescent="0.2">
      <c r="W791" s="29"/>
      <c r="X791" s="29"/>
      <c r="Y791" s="29"/>
      <c r="Z791" s="29"/>
      <c r="AA791" s="29"/>
      <c r="AB791" s="29"/>
      <c r="AC791" s="29"/>
      <c r="AD791" s="29"/>
    </row>
    <row r="792" spans="23:30" x14ac:dyDescent="0.2">
      <c r="W792" s="29"/>
      <c r="X792" s="29"/>
      <c r="Y792" s="29"/>
      <c r="Z792" s="29"/>
      <c r="AA792" s="29"/>
      <c r="AB792" s="29"/>
      <c r="AC792" s="29"/>
      <c r="AD792" s="29"/>
    </row>
    <row r="793" spans="23:30" x14ac:dyDescent="0.2">
      <c r="W793" s="29"/>
      <c r="X793" s="29"/>
      <c r="Y793" s="29"/>
      <c r="Z793" s="29"/>
      <c r="AA793" s="29"/>
      <c r="AB793" s="29"/>
      <c r="AC793" s="29"/>
      <c r="AD793" s="29"/>
    </row>
    <row r="794" spans="23:30" x14ac:dyDescent="0.2">
      <c r="W794" s="29"/>
      <c r="X794" s="29"/>
      <c r="Y794" s="29"/>
      <c r="Z794" s="29"/>
      <c r="AA794" s="29"/>
      <c r="AB794" s="29"/>
      <c r="AC794" s="29"/>
      <c r="AD794" s="29"/>
    </row>
    <row r="795" spans="23:30" x14ac:dyDescent="0.2">
      <c r="W795" s="29"/>
      <c r="X795" s="29"/>
      <c r="Y795" s="29"/>
      <c r="Z795" s="29"/>
      <c r="AA795" s="29"/>
      <c r="AB795" s="29"/>
      <c r="AC795" s="29"/>
      <c r="AD795" s="29"/>
    </row>
    <row r="796" spans="23:30" x14ac:dyDescent="0.2">
      <c r="W796" s="29"/>
      <c r="X796" s="29"/>
      <c r="Y796" s="29"/>
      <c r="Z796" s="29"/>
      <c r="AA796" s="29"/>
      <c r="AB796" s="29"/>
      <c r="AC796" s="29"/>
      <c r="AD796" s="29"/>
    </row>
    <row r="797" spans="23:30" x14ac:dyDescent="0.2">
      <c r="W797" s="29"/>
      <c r="X797" s="29"/>
      <c r="Y797" s="29"/>
      <c r="Z797" s="29"/>
      <c r="AA797" s="29"/>
      <c r="AB797" s="29"/>
      <c r="AC797" s="29"/>
      <c r="AD797" s="29"/>
    </row>
    <row r="798" spans="23:30" x14ac:dyDescent="0.2">
      <c r="W798" s="29"/>
      <c r="X798" s="29"/>
      <c r="Y798" s="29"/>
      <c r="Z798" s="29"/>
      <c r="AA798" s="29"/>
      <c r="AB798" s="29"/>
      <c r="AC798" s="29"/>
      <c r="AD798" s="29"/>
    </row>
    <row r="799" spans="23:30" x14ac:dyDescent="0.2">
      <c r="W799" s="29"/>
      <c r="X799" s="29"/>
      <c r="Y799" s="29"/>
      <c r="Z799" s="29"/>
      <c r="AA799" s="29"/>
      <c r="AB799" s="29"/>
      <c r="AC799" s="29"/>
      <c r="AD799" s="29"/>
    </row>
    <row r="800" spans="23:30" x14ac:dyDescent="0.2">
      <c r="W800" s="29"/>
      <c r="X800" s="29"/>
      <c r="Y800" s="29"/>
      <c r="Z800" s="29"/>
      <c r="AA800" s="29"/>
      <c r="AB800" s="29"/>
      <c r="AC800" s="29"/>
      <c r="AD800" s="29"/>
    </row>
    <row r="801" spans="23:30" x14ac:dyDescent="0.2">
      <c r="W801" s="29"/>
      <c r="X801" s="29"/>
      <c r="Y801" s="29"/>
      <c r="Z801" s="29"/>
      <c r="AA801" s="29"/>
      <c r="AB801" s="29"/>
      <c r="AC801" s="29"/>
      <c r="AD801" s="29"/>
    </row>
    <row r="802" spans="23:30" x14ac:dyDescent="0.2">
      <c r="W802" s="29"/>
      <c r="X802" s="29"/>
      <c r="Y802" s="29"/>
      <c r="Z802" s="29"/>
      <c r="AA802" s="29"/>
      <c r="AB802" s="29"/>
      <c r="AC802" s="29"/>
      <c r="AD802" s="29"/>
    </row>
    <row r="803" spans="23:30" x14ac:dyDescent="0.2">
      <c r="W803" s="29"/>
      <c r="X803" s="29"/>
      <c r="Y803" s="29"/>
      <c r="Z803" s="29"/>
      <c r="AA803" s="29"/>
      <c r="AB803" s="29"/>
      <c r="AC803" s="29"/>
      <c r="AD803" s="29"/>
    </row>
    <row r="804" spans="23:30" x14ac:dyDescent="0.2">
      <c r="W804" s="29"/>
      <c r="X804" s="29"/>
      <c r="Y804" s="29"/>
      <c r="Z804" s="29"/>
      <c r="AA804" s="29"/>
      <c r="AB804" s="29"/>
      <c r="AC804" s="29"/>
      <c r="AD804" s="29"/>
    </row>
    <row r="805" spans="23:30" x14ac:dyDescent="0.2">
      <c r="W805" s="29"/>
      <c r="X805" s="29"/>
      <c r="Y805" s="29"/>
      <c r="Z805" s="29"/>
      <c r="AA805" s="29"/>
      <c r="AB805" s="29"/>
      <c r="AC805" s="29"/>
      <c r="AD805" s="29"/>
    </row>
    <row r="806" spans="23:30" x14ac:dyDescent="0.2">
      <c r="W806" s="29"/>
      <c r="X806" s="29"/>
      <c r="Y806" s="29"/>
      <c r="Z806" s="29"/>
      <c r="AA806" s="29"/>
      <c r="AB806" s="29"/>
      <c r="AC806" s="29"/>
      <c r="AD806" s="29"/>
    </row>
    <row r="807" spans="23:30" x14ac:dyDescent="0.2">
      <c r="W807" s="29"/>
      <c r="X807" s="29"/>
      <c r="Y807" s="29"/>
      <c r="Z807" s="29"/>
      <c r="AA807" s="29"/>
      <c r="AB807" s="29"/>
      <c r="AC807" s="29"/>
      <c r="AD807" s="29"/>
    </row>
    <row r="808" spans="23:30" x14ac:dyDescent="0.2">
      <c r="W808" s="29"/>
      <c r="X808" s="29"/>
      <c r="Y808" s="29"/>
      <c r="Z808" s="29"/>
      <c r="AA808" s="29"/>
      <c r="AB808" s="29"/>
      <c r="AC808" s="29"/>
      <c r="AD808" s="29"/>
    </row>
    <row r="809" spans="23:30" x14ac:dyDescent="0.2">
      <c r="W809" s="29"/>
      <c r="X809" s="29"/>
      <c r="Y809" s="29"/>
      <c r="Z809" s="29"/>
      <c r="AA809" s="29"/>
      <c r="AB809" s="29"/>
      <c r="AC809" s="29"/>
      <c r="AD809" s="29"/>
    </row>
    <row r="810" spans="23:30" x14ac:dyDescent="0.2">
      <c r="W810" s="29"/>
      <c r="X810" s="29"/>
      <c r="Y810" s="29"/>
      <c r="Z810" s="29"/>
      <c r="AA810" s="29"/>
      <c r="AB810" s="29"/>
      <c r="AC810" s="29"/>
      <c r="AD810" s="29"/>
    </row>
    <row r="811" spans="23:30" x14ac:dyDescent="0.2">
      <c r="W811" s="29"/>
      <c r="X811" s="29"/>
      <c r="Y811" s="29"/>
      <c r="Z811" s="29"/>
      <c r="AA811" s="29"/>
      <c r="AB811" s="29"/>
      <c r="AC811" s="29"/>
      <c r="AD811" s="29"/>
    </row>
    <row r="812" spans="23:30" x14ac:dyDescent="0.2">
      <c r="W812" s="29"/>
      <c r="X812" s="29"/>
      <c r="Y812" s="29"/>
      <c r="Z812" s="29"/>
      <c r="AA812" s="29"/>
      <c r="AB812" s="29"/>
      <c r="AC812" s="29"/>
      <c r="AD812" s="29"/>
    </row>
    <row r="813" spans="23:30" x14ac:dyDescent="0.2">
      <c r="W813" s="29"/>
      <c r="X813" s="29"/>
      <c r="Y813" s="29"/>
      <c r="Z813" s="29"/>
      <c r="AA813" s="29"/>
      <c r="AB813" s="29"/>
      <c r="AC813" s="29"/>
      <c r="AD813" s="29"/>
    </row>
    <row r="814" spans="23:30" x14ac:dyDescent="0.2">
      <c r="W814" s="29"/>
      <c r="X814" s="29"/>
      <c r="Y814" s="29"/>
      <c r="Z814" s="29"/>
      <c r="AA814" s="29"/>
      <c r="AB814" s="29"/>
      <c r="AC814" s="29"/>
      <c r="AD814" s="29"/>
    </row>
    <row r="815" spans="23:30" x14ac:dyDescent="0.2">
      <c r="W815" s="29"/>
      <c r="X815" s="29"/>
      <c r="Y815" s="29"/>
      <c r="Z815" s="29"/>
      <c r="AA815" s="29"/>
      <c r="AB815" s="29"/>
      <c r="AC815" s="29"/>
      <c r="AD815" s="29"/>
    </row>
    <row r="816" spans="23:30" x14ac:dyDescent="0.2">
      <c r="W816" s="29"/>
      <c r="X816" s="29"/>
      <c r="Y816" s="29"/>
      <c r="Z816" s="29"/>
      <c r="AA816" s="29"/>
      <c r="AB816" s="29"/>
      <c r="AC816" s="29"/>
      <c r="AD816" s="29"/>
    </row>
    <row r="817" spans="23:30" x14ac:dyDescent="0.2">
      <c r="W817" s="29"/>
      <c r="X817" s="29"/>
      <c r="Y817" s="29"/>
      <c r="Z817" s="29"/>
      <c r="AA817" s="29"/>
      <c r="AB817" s="29"/>
      <c r="AC817" s="29"/>
      <c r="AD817" s="29"/>
    </row>
    <row r="818" spans="23:30" x14ac:dyDescent="0.2">
      <c r="W818" s="29"/>
      <c r="X818" s="29"/>
      <c r="Y818" s="29"/>
      <c r="Z818" s="29"/>
      <c r="AA818" s="29"/>
      <c r="AB818" s="29"/>
      <c r="AC818" s="29"/>
      <c r="AD818" s="29"/>
    </row>
    <row r="819" spans="23:30" x14ac:dyDescent="0.2">
      <c r="W819" s="29"/>
      <c r="X819" s="29"/>
      <c r="Y819" s="29"/>
      <c r="Z819" s="29"/>
      <c r="AA819" s="29"/>
      <c r="AB819" s="29"/>
      <c r="AC819" s="29"/>
      <c r="AD819" s="29"/>
    </row>
    <row r="820" spans="23:30" x14ac:dyDescent="0.2">
      <c r="W820" s="29"/>
      <c r="X820" s="29"/>
      <c r="Y820" s="29"/>
      <c r="Z820" s="29"/>
      <c r="AA820" s="29"/>
      <c r="AB820" s="29"/>
      <c r="AC820" s="29"/>
      <c r="AD820" s="29"/>
    </row>
    <row r="821" spans="23:30" x14ac:dyDescent="0.2">
      <c r="W821" s="29"/>
      <c r="X821" s="29"/>
      <c r="Y821" s="29"/>
      <c r="Z821" s="29"/>
      <c r="AA821" s="29"/>
      <c r="AB821" s="29"/>
      <c r="AC821" s="29"/>
      <c r="AD821" s="29"/>
    </row>
    <row r="822" spans="23:30" x14ac:dyDescent="0.2">
      <c r="W822" s="29"/>
      <c r="X822" s="29"/>
      <c r="Y822" s="29"/>
      <c r="Z822" s="29"/>
      <c r="AA822" s="29"/>
      <c r="AB822" s="29"/>
      <c r="AC822" s="29"/>
      <c r="AD822" s="29"/>
    </row>
    <row r="823" spans="23:30" x14ac:dyDescent="0.2">
      <c r="W823" s="29"/>
      <c r="X823" s="29"/>
      <c r="Y823" s="29"/>
      <c r="Z823" s="29"/>
      <c r="AA823" s="29"/>
      <c r="AB823" s="29"/>
      <c r="AC823" s="29"/>
      <c r="AD823" s="29"/>
    </row>
    <row r="824" spans="23:30" x14ac:dyDescent="0.2">
      <c r="W824" s="29"/>
      <c r="X824" s="29"/>
      <c r="Y824" s="29"/>
      <c r="Z824" s="29"/>
      <c r="AA824" s="29"/>
      <c r="AB824" s="29"/>
      <c r="AC824" s="29"/>
      <c r="AD824" s="29"/>
    </row>
    <row r="825" spans="23:30" x14ac:dyDescent="0.2">
      <c r="W825" s="29"/>
      <c r="X825" s="29"/>
      <c r="Y825" s="29"/>
      <c r="Z825" s="29"/>
      <c r="AA825" s="29"/>
      <c r="AB825" s="29"/>
      <c r="AC825" s="29"/>
      <c r="AD825" s="29"/>
    </row>
    <row r="826" spans="23:30" x14ac:dyDescent="0.2">
      <c r="W826" s="29"/>
      <c r="X826" s="29"/>
      <c r="Y826" s="29"/>
      <c r="Z826" s="29"/>
      <c r="AA826" s="29"/>
      <c r="AB826" s="29"/>
      <c r="AC826" s="29"/>
      <c r="AD826" s="29"/>
    </row>
    <row r="827" spans="23:30" x14ac:dyDescent="0.2">
      <c r="W827" s="29"/>
      <c r="X827" s="29"/>
      <c r="Y827" s="29"/>
      <c r="Z827" s="29"/>
      <c r="AA827" s="29"/>
      <c r="AB827" s="29"/>
      <c r="AC827" s="29"/>
      <c r="AD827" s="29"/>
    </row>
    <row r="828" spans="23:30" x14ac:dyDescent="0.2">
      <c r="W828" s="29"/>
      <c r="X828" s="29"/>
      <c r="Y828" s="29"/>
      <c r="Z828" s="29"/>
      <c r="AA828" s="29"/>
      <c r="AB828" s="29"/>
      <c r="AC828" s="29"/>
      <c r="AD828" s="29"/>
    </row>
    <row r="829" spans="23:30" x14ac:dyDescent="0.2">
      <c r="W829" s="29"/>
      <c r="X829" s="29"/>
      <c r="Y829" s="29"/>
      <c r="Z829" s="29"/>
      <c r="AA829" s="29"/>
      <c r="AB829" s="29"/>
      <c r="AC829" s="29"/>
      <c r="AD829" s="29"/>
    </row>
    <row r="830" spans="23:30" x14ac:dyDescent="0.2">
      <c r="W830" s="29"/>
      <c r="X830" s="29"/>
      <c r="Y830" s="29"/>
      <c r="Z830" s="29"/>
      <c r="AA830" s="29"/>
      <c r="AB830" s="29"/>
      <c r="AC830" s="29"/>
      <c r="AD830" s="29"/>
    </row>
    <row r="831" spans="23:30" x14ac:dyDescent="0.2">
      <c r="W831" s="29"/>
      <c r="X831" s="29"/>
      <c r="Y831" s="29"/>
      <c r="Z831" s="29"/>
      <c r="AA831" s="29"/>
      <c r="AB831" s="29"/>
      <c r="AC831" s="29"/>
      <c r="AD831" s="29"/>
    </row>
    <row r="832" spans="23:30" x14ac:dyDescent="0.2">
      <c r="W832" s="29"/>
      <c r="X832" s="29"/>
      <c r="Y832" s="29"/>
      <c r="Z832" s="29"/>
      <c r="AA832" s="29"/>
      <c r="AB832" s="29"/>
      <c r="AC832" s="29"/>
      <c r="AD832" s="29"/>
    </row>
    <row r="833" spans="23:33" x14ac:dyDescent="0.2">
      <c r="W833" s="29"/>
      <c r="X833" s="29"/>
      <c r="Y833" s="29"/>
      <c r="Z833" s="29"/>
      <c r="AA833" s="29"/>
      <c r="AB833" s="29"/>
      <c r="AC833" s="29"/>
      <c r="AD833" s="29"/>
    </row>
    <row r="834" spans="23:33" x14ac:dyDescent="0.2">
      <c r="W834" s="29"/>
      <c r="X834" s="29"/>
      <c r="Y834" s="29"/>
      <c r="Z834" s="29"/>
      <c r="AA834" s="29"/>
      <c r="AB834" s="29"/>
      <c r="AC834" s="29"/>
      <c r="AD834" s="29"/>
      <c r="AE834" s="29"/>
      <c r="AF834" s="29"/>
      <c r="AG834" s="29"/>
    </row>
    <row r="835" spans="23:33" x14ac:dyDescent="0.2">
      <c r="W835" s="29"/>
      <c r="X835" s="29"/>
      <c r="Y835" s="29"/>
      <c r="Z835" s="29"/>
      <c r="AA835" s="29"/>
      <c r="AB835" s="29"/>
      <c r="AC835" s="29"/>
      <c r="AD835" s="29"/>
      <c r="AE835" s="29"/>
      <c r="AF835" s="29"/>
      <c r="AG835" s="29"/>
    </row>
    <row r="836" spans="23:33" x14ac:dyDescent="0.2">
      <c r="W836" s="29"/>
      <c r="X836" s="29"/>
      <c r="Y836" s="29"/>
      <c r="Z836" s="29"/>
      <c r="AA836" s="29"/>
      <c r="AB836" s="29"/>
      <c r="AC836" s="29"/>
      <c r="AD836" s="29"/>
      <c r="AE836" s="29"/>
      <c r="AF836" s="29"/>
      <c r="AG836" s="29"/>
    </row>
    <row r="837" spans="23:33" x14ac:dyDescent="0.2">
      <c r="W837" s="29"/>
      <c r="X837" s="29"/>
      <c r="Y837" s="29"/>
      <c r="Z837" s="29"/>
      <c r="AA837" s="29"/>
      <c r="AB837" s="29"/>
      <c r="AC837" s="29"/>
      <c r="AD837" s="29"/>
      <c r="AE837" s="29"/>
      <c r="AF837" s="29"/>
      <c r="AG837" s="29"/>
    </row>
    <row r="838" spans="23:33" x14ac:dyDescent="0.2">
      <c r="W838" s="29"/>
      <c r="X838" s="29"/>
      <c r="Y838" s="29"/>
      <c r="Z838" s="29"/>
      <c r="AA838" s="29"/>
      <c r="AB838" s="29"/>
      <c r="AC838" s="29"/>
      <c r="AD838" s="29"/>
      <c r="AE838" s="29"/>
      <c r="AF838" s="29"/>
      <c r="AG838" s="29"/>
    </row>
    <row r="839" spans="23:33" x14ac:dyDescent="0.2">
      <c r="W839" s="29"/>
      <c r="X839" s="29"/>
      <c r="Y839" s="29"/>
      <c r="Z839" s="29"/>
      <c r="AA839" s="29"/>
      <c r="AB839" s="29"/>
      <c r="AC839" s="29"/>
      <c r="AD839" s="29"/>
      <c r="AE839" s="29"/>
      <c r="AF839" s="29"/>
      <c r="AG839" s="29"/>
    </row>
    <row r="840" spans="23:33" x14ac:dyDescent="0.2">
      <c r="W840" s="29"/>
      <c r="X840" s="29"/>
      <c r="Y840" s="29"/>
      <c r="Z840" s="29"/>
      <c r="AA840" s="29"/>
      <c r="AB840" s="29"/>
      <c r="AC840" s="29"/>
      <c r="AD840" s="29"/>
      <c r="AE840" s="29"/>
      <c r="AF840" s="29"/>
      <c r="AG840" s="29"/>
    </row>
    <row r="841" spans="23:33" x14ac:dyDescent="0.2">
      <c r="W841" s="29"/>
      <c r="X841" s="29"/>
      <c r="Y841" s="29"/>
      <c r="Z841" s="29"/>
      <c r="AA841" s="29"/>
      <c r="AB841" s="29"/>
      <c r="AC841" s="29"/>
      <c r="AD841" s="29"/>
      <c r="AE841" s="29"/>
      <c r="AF841" s="29"/>
      <c r="AG841" s="29"/>
    </row>
    <row r="842" spans="23:33" x14ac:dyDescent="0.2">
      <c r="W842" s="29"/>
      <c r="X842" s="29"/>
      <c r="Y842" s="29"/>
      <c r="Z842" s="29"/>
      <c r="AA842" s="29"/>
      <c r="AB842" s="29"/>
      <c r="AC842" s="29"/>
      <c r="AD842" s="29"/>
      <c r="AE842" s="29"/>
      <c r="AF842" s="29"/>
      <c r="AG842" s="29"/>
    </row>
    <row r="843" spans="23:33" x14ac:dyDescent="0.2">
      <c r="W843" s="29"/>
      <c r="X843" s="29"/>
      <c r="Y843" s="29"/>
      <c r="Z843" s="29"/>
      <c r="AA843" s="29"/>
      <c r="AB843" s="29"/>
      <c r="AC843" s="29"/>
      <c r="AD843" s="29"/>
      <c r="AE843" s="29"/>
      <c r="AF843" s="29"/>
      <c r="AG843" s="29"/>
    </row>
    <row r="844" spans="23:33" x14ac:dyDescent="0.2">
      <c r="W844" s="29"/>
      <c r="X844" s="29"/>
      <c r="Y844" s="29"/>
      <c r="Z844" s="29"/>
      <c r="AA844" s="29"/>
      <c r="AB844" s="29"/>
      <c r="AC844" s="29"/>
      <c r="AD844" s="29"/>
      <c r="AE844" s="29"/>
      <c r="AF844" s="29"/>
      <c r="AG844" s="29"/>
    </row>
    <row r="845" spans="23:33" x14ac:dyDescent="0.2">
      <c r="W845" s="29"/>
      <c r="X845" s="29"/>
      <c r="Y845" s="29"/>
      <c r="Z845" s="29"/>
      <c r="AA845" s="29"/>
      <c r="AB845" s="29"/>
      <c r="AC845" s="29"/>
      <c r="AD845" s="29"/>
      <c r="AE845" s="29"/>
      <c r="AF845" s="29"/>
      <c r="AG845" s="29"/>
    </row>
    <row r="846" spans="23:33" x14ac:dyDescent="0.2">
      <c r="W846" s="29"/>
      <c r="X846" s="29"/>
      <c r="Y846" s="29"/>
      <c r="Z846" s="29"/>
      <c r="AA846" s="29"/>
      <c r="AB846" s="29"/>
      <c r="AC846" s="29"/>
      <c r="AD846" s="29"/>
      <c r="AE846" s="29"/>
      <c r="AF846" s="29"/>
      <c r="AG846" s="29"/>
    </row>
    <row r="847" spans="23:33" x14ac:dyDescent="0.2">
      <c r="W847" s="29"/>
      <c r="X847" s="29"/>
      <c r="Y847" s="29"/>
      <c r="Z847" s="29"/>
      <c r="AA847" s="29"/>
      <c r="AB847" s="29"/>
      <c r="AC847" s="29"/>
      <c r="AD847" s="29"/>
      <c r="AE847" s="29"/>
      <c r="AF847" s="29"/>
      <c r="AG847" s="29"/>
    </row>
    <row r="848" spans="23:33" x14ac:dyDescent="0.2">
      <c r="W848" s="29"/>
      <c r="X848" s="29"/>
      <c r="Y848" s="29"/>
      <c r="Z848" s="29"/>
      <c r="AA848" s="29"/>
      <c r="AB848" s="29"/>
      <c r="AC848" s="29"/>
      <c r="AD848" s="29"/>
      <c r="AE848" s="29"/>
      <c r="AF848" s="29"/>
      <c r="AG848" s="29"/>
    </row>
    <row r="849" spans="23:33" x14ac:dyDescent="0.2">
      <c r="W849" s="29"/>
      <c r="X849" s="29"/>
      <c r="Y849" s="29"/>
      <c r="Z849" s="29"/>
      <c r="AA849" s="29"/>
      <c r="AB849" s="29"/>
      <c r="AC849" s="29"/>
      <c r="AD849" s="29"/>
      <c r="AE849" s="29"/>
      <c r="AF849" s="29"/>
      <c r="AG849" s="29"/>
    </row>
    <row r="850" spans="23:33" x14ac:dyDescent="0.2">
      <c r="W850" s="29"/>
      <c r="X850" s="29"/>
      <c r="Y850" s="29"/>
      <c r="Z850" s="29"/>
      <c r="AA850" s="29"/>
      <c r="AB850" s="29"/>
      <c r="AC850" s="29"/>
      <c r="AD850" s="29"/>
      <c r="AE850" s="29"/>
      <c r="AF850" s="29"/>
      <c r="AG850" s="29"/>
    </row>
    <row r="851" spans="23:33" x14ac:dyDescent="0.2">
      <c r="W851" s="29"/>
      <c r="X851" s="29"/>
      <c r="Y851" s="29"/>
      <c r="Z851" s="29"/>
      <c r="AA851" s="29"/>
      <c r="AB851" s="29"/>
      <c r="AC851" s="29"/>
      <c r="AD851" s="29"/>
      <c r="AE851" s="29"/>
      <c r="AF851" s="29"/>
      <c r="AG851" s="29"/>
    </row>
    <row r="852" spans="23:33" x14ac:dyDescent="0.2">
      <c r="W852" s="29"/>
      <c r="X852" s="29"/>
      <c r="Y852" s="29"/>
      <c r="Z852" s="29"/>
      <c r="AA852" s="29"/>
      <c r="AB852" s="29"/>
      <c r="AC852" s="29"/>
      <c r="AD852" s="29"/>
      <c r="AE852" s="29"/>
      <c r="AF852" s="29"/>
      <c r="AG852" s="29"/>
    </row>
    <row r="853" spans="23:33" x14ac:dyDescent="0.2">
      <c r="W853" s="29"/>
      <c r="X853" s="29"/>
      <c r="Y853" s="29"/>
      <c r="Z853" s="29"/>
      <c r="AA853" s="29"/>
      <c r="AB853" s="29"/>
      <c r="AC853" s="29"/>
      <c r="AD853" s="29"/>
      <c r="AE853" s="29"/>
      <c r="AF853" s="29"/>
      <c r="AG853" s="29"/>
    </row>
    <row r="854" spans="23:33" x14ac:dyDescent="0.2">
      <c r="W854" s="29"/>
      <c r="X854" s="29"/>
      <c r="Y854" s="29"/>
      <c r="Z854" s="29"/>
      <c r="AA854" s="29"/>
      <c r="AB854" s="29"/>
      <c r="AC854" s="29"/>
      <c r="AD854" s="29"/>
      <c r="AE854" s="29"/>
      <c r="AF854" s="29"/>
      <c r="AG854" s="29"/>
    </row>
    <row r="855" spans="23:33" x14ac:dyDescent="0.2">
      <c r="W855" s="29"/>
      <c r="X855" s="29"/>
      <c r="Y855" s="29"/>
      <c r="Z855" s="29"/>
      <c r="AA855" s="29"/>
      <c r="AB855" s="29"/>
      <c r="AC855" s="29"/>
      <c r="AD855" s="29"/>
      <c r="AE855" s="29"/>
      <c r="AF855" s="29"/>
      <c r="AG855" s="29"/>
    </row>
    <row r="856" spans="23:33" x14ac:dyDescent="0.2">
      <c r="W856" s="29"/>
      <c r="X856" s="29"/>
      <c r="Y856" s="29"/>
      <c r="Z856" s="29"/>
      <c r="AA856" s="29"/>
      <c r="AB856" s="29"/>
      <c r="AC856" s="29"/>
      <c r="AD856" s="29"/>
      <c r="AE856" s="29"/>
      <c r="AF856" s="29"/>
      <c r="AG856" s="29"/>
    </row>
    <row r="857" spans="23:33" x14ac:dyDescent="0.2">
      <c r="W857" s="29"/>
      <c r="X857" s="29"/>
      <c r="Y857" s="29"/>
      <c r="Z857" s="29"/>
      <c r="AA857" s="29"/>
      <c r="AB857" s="29"/>
      <c r="AC857" s="29"/>
      <c r="AD857" s="29"/>
      <c r="AE857" s="29"/>
      <c r="AF857" s="29"/>
      <c r="AG857" s="29"/>
    </row>
    <row r="858" spans="23:33" x14ac:dyDescent="0.2">
      <c r="W858" s="29"/>
      <c r="X858" s="29"/>
      <c r="Y858" s="29"/>
      <c r="Z858" s="29"/>
      <c r="AA858" s="29"/>
      <c r="AB858" s="29"/>
      <c r="AC858" s="29"/>
      <c r="AD858" s="29"/>
      <c r="AE858" s="29"/>
      <c r="AF858" s="29"/>
      <c r="AG858" s="29"/>
    </row>
    <row r="859" spans="23:33" x14ac:dyDescent="0.2">
      <c r="W859" s="29"/>
      <c r="X859" s="29"/>
      <c r="Y859" s="29"/>
      <c r="Z859" s="29"/>
      <c r="AA859" s="29"/>
      <c r="AB859" s="29"/>
      <c r="AC859" s="29"/>
      <c r="AD859" s="29"/>
      <c r="AE859" s="29"/>
      <c r="AF859" s="29"/>
      <c r="AG859" s="29"/>
    </row>
    <row r="860" spans="23:33" x14ac:dyDescent="0.2">
      <c r="W860" s="29"/>
      <c r="X860" s="29"/>
      <c r="Y860" s="29"/>
      <c r="Z860" s="29"/>
      <c r="AA860" s="29"/>
      <c r="AB860" s="29"/>
      <c r="AC860" s="29"/>
      <c r="AD860" s="29"/>
      <c r="AE860" s="29"/>
      <c r="AF860" s="29"/>
      <c r="AG860" s="29"/>
    </row>
    <row r="861" spans="23:33" x14ac:dyDescent="0.2">
      <c r="W861" s="29"/>
      <c r="X861" s="29"/>
      <c r="Y861" s="29"/>
      <c r="Z861" s="29"/>
      <c r="AA861" s="29"/>
      <c r="AB861" s="29"/>
      <c r="AC861" s="29"/>
      <c r="AD861" s="29"/>
      <c r="AE861" s="29"/>
      <c r="AF861" s="29"/>
      <c r="AG861" s="29"/>
    </row>
    <row r="862" spans="23:33" x14ac:dyDescent="0.2">
      <c r="W862" s="29"/>
      <c r="X862" s="29"/>
      <c r="Y862" s="29"/>
      <c r="Z862" s="29"/>
      <c r="AA862" s="29"/>
      <c r="AB862" s="29"/>
      <c r="AC862" s="29"/>
      <c r="AD862" s="29"/>
      <c r="AE862" s="29"/>
      <c r="AF862" s="29"/>
      <c r="AG862" s="29"/>
    </row>
    <row r="863" spans="23:33" x14ac:dyDescent="0.2">
      <c r="W863" s="29"/>
      <c r="X863" s="29"/>
      <c r="Y863" s="29"/>
      <c r="Z863" s="29"/>
      <c r="AA863" s="29"/>
      <c r="AB863" s="29"/>
      <c r="AC863" s="29"/>
      <c r="AD863" s="29"/>
      <c r="AE863" s="29"/>
      <c r="AF863" s="29"/>
      <c r="AG863" s="29"/>
    </row>
    <row r="864" spans="23:33" x14ac:dyDescent="0.2">
      <c r="W864" s="29"/>
      <c r="X864" s="29"/>
      <c r="Y864" s="29"/>
      <c r="Z864" s="29"/>
      <c r="AA864" s="29"/>
      <c r="AB864" s="29"/>
      <c r="AC864" s="29"/>
      <c r="AD864" s="29"/>
      <c r="AE864" s="29"/>
      <c r="AF864" s="29"/>
      <c r="AG864" s="29"/>
    </row>
    <row r="865" spans="23:33" x14ac:dyDescent="0.2">
      <c r="W865" s="29"/>
      <c r="X865" s="29"/>
      <c r="Y865" s="29"/>
      <c r="Z865" s="29"/>
      <c r="AA865" s="29"/>
      <c r="AB865" s="29"/>
      <c r="AC865" s="29"/>
      <c r="AD865" s="29"/>
      <c r="AE865" s="29"/>
      <c r="AF865" s="29"/>
      <c r="AG865" s="29"/>
    </row>
    <row r="866" spans="23:33" x14ac:dyDescent="0.2">
      <c r="W866" s="29"/>
      <c r="X866" s="29"/>
      <c r="Y866" s="29"/>
      <c r="Z866" s="29"/>
      <c r="AA866" s="29"/>
      <c r="AB866" s="29"/>
      <c r="AC866" s="29"/>
      <c r="AD866" s="29"/>
      <c r="AE866" s="29"/>
      <c r="AF866" s="29"/>
      <c r="AG866" s="29"/>
    </row>
    <row r="867" spans="23:33" x14ac:dyDescent="0.2">
      <c r="W867" s="29"/>
      <c r="X867" s="29"/>
      <c r="Y867" s="29"/>
      <c r="Z867" s="29"/>
      <c r="AA867" s="29"/>
      <c r="AB867" s="29"/>
      <c r="AC867" s="29"/>
      <c r="AD867" s="29"/>
      <c r="AE867" s="29"/>
      <c r="AF867" s="29"/>
      <c r="AG867" s="29"/>
    </row>
    <row r="868" spans="23:33" x14ac:dyDescent="0.2">
      <c r="W868" s="29"/>
      <c r="X868" s="29"/>
      <c r="Y868" s="29"/>
      <c r="Z868" s="29"/>
      <c r="AA868" s="29"/>
      <c r="AB868" s="29"/>
      <c r="AC868" s="29"/>
      <c r="AD868" s="29"/>
      <c r="AE868" s="29"/>
      <c r="AF868" s="29"/>
      <c r="AG868" s="29"/>
    </row>
    <row r="869" spans="23:33" x14ac:dyDescent="0.2">
      <c r="W869" s="29"/>
      <c r="X869" s="29"/>
      <c r="Y869" s="29"/>
      <c r="Z869" s="29"/>
      <c r="AA869" s="29"/>
      <c r="AB869" s="29"/>
      <c r="AC869" s="29"/>
      <c r="AD869" s="29"/>
      <c r="AE869" s="29"/>
      <c r="AF869" s="29"/>
      <c r="AG869" s="29"/>
    </row>
    <row r="870" spans="23:33" x14ac:dyDescent="0.2">
      <c r="W870" s="29"/>
      <c r="X870" s="29"/>
      <c r="Y870" s="29"/>
      <c r="Z870" s="29"/>
      <c r="AA870" s="29"/>
      <c r="AB870" s="29"/>
      <c r="AC870" s="29"/>
      <c r="AD870" s="29"/>
      <c r="AE870" s="29"/>
      <c r="AF870" s="29"/>
      <c r="AG870" s="29"/>
    </row>
    <row r="871" spans="23:33" x14ac:dyDescent="0.2">
      <c r="W871" s="29"/>
      <c r="X871" s="29"/>
      <c r="Y871" s="29"/>
      <c r="Z871" s="29"/>
      <c r="AA871" s="29"/>
      <c r="AB871" s="29"/>
      <c r="AC871" s="29"/>
      <c r="AD871" s="29"/>
      <c r="AE871" s="29"/>
      <c r="AF871" s="29"/>
      <c r="AG871" s="29"/>
    </row>
    <row r="872" spans="23:33" x14ac:dyDescent="0.2">
      <c r="W872" s="29"/>
      <c r="X872" s="29"/>
      <c r="Y872" s="29"/>
      <c r="Z872" s="29"/>
      <c r="AA872" s="29"/>
      <c r="AB872" s="29"/>
      <c r="AC872" s="29"/>
      <c r="AD872" s="29"/>
      <c r="AE872" s="29"/>
      <c r="AF872" s="29"/>
      <c r="AG872" s="29"/>
    </row>
    <row r="873" spans="23:33" x14ac:dyDescent="0.2">
      <c r="W873" s="29"/>
      <c r="X873" s="29"/>
      <c r="Y873" s="29"/>
      <c r="Z873" s="29"/>
      <c r="AA873" s="29"/>
      <c r="AB873" s="29"/>
      <c r="AC873" s="29"/>
      <c r="AD873" s="29"/>
      <c r="AE873" s="29"/>
      <c r="AF873" s="29"/>
      <c r="AG873" s="29"/>
    </row>
    <row r="874" spans="23:33" x14ac:dyDescent="0.2">
      <c r="W874" s="29"/>
      <c r="X874" s="29"/>
      <c r="Y874" s="29"/>
      <c r="Z874" s="29"/>
      <c r="AA874" s="29"/>
      <c r="AB874" s="29"/>
      <c r="AC874" s="29"/>
      <c r="AD874" s="29"/>
      <c r="AE874" s="29"/>
      <c r="AF874" s="29"/>
      <c r="AG874" s="29"/>
    </row>
    <row r="875" spans="23:33" x14ac:dyDescent="0.2">
      <c r="W875" s="29"/>
      <c r="X875" s="29"/>
      <c r="Y875" s="29"/>
      <c r="Z875" s="29"/>
      <c r="AA875" s="29"/>
      <c r="AB875" s="29"/>
      <c r="AC875" s="29"/>
      <c r="AD875" s="29"/>
      <c r="AE875" s="29"/>
      <c r="AF875" s="29"/>
      <c r="AG875" s="29"/>
    </row>
    <row r="876" spans="23:33" x14ac:dyDescent="0.2">
      <c r="W876" s="29"/>
      <c r="X876" s="29"/>
      <c r="Y876" s="29"/>
      <c r="Z876" s="29"/>
      <c r="AA876" s="29"/>
      <c r="AB876" s="29"/>
      <c r="AC876" s="29"/>
      <c r="AD876" s="29"/>
      <c r="AE876" s="29"/>
      <c r="AF876" s="29"/>
      <c r="AG876" s="29"/>
    </row>
    <row r="877" spans="23:33" x14ac:dyDescent="0.2">
      <c r="W877" s="29"/>
      <c r="X877" s="29"/>
      <c r="Y877" s="29"/>
      <c r="Z877" s="29"/>
      <c r="AA877" s="29"/>
      <c r="AB877" s="29"/>
      <c r="AC877" s="29"/>
      <c r="AD877" s="29"/>
      <c r="AE877" s="29"/>
      <c r="AF877" s="29"/>
      <c r="AG877" s="29"/>
    </row>
    <row r="878" spans="23:33" x14ac:dyDescent="0.2">
      <c r="W878" s="29"/>
      <c r="X878" s="29"/>
      <c r="Y878" s="29"/>
      <c r="Z878" s="29"/>
      <c r="AA878" s="29"/>
      <c r="AB878" s="29"/>
      <c r="AC878" s="29"/>
      <c r="AD878" s="29"/>
      <c r="AE878" s="29"/>
      <c r="AF878" s="29"/>
      <c r="AG878" s="29"/>
    </row>
    <row r="879" spans="23:33" x14ac:dyDescent="0.2">
      <c r="W879" s="29"/>
      <c r="X879" s="29"/>
      <c r="Y879" s="29"/>
      <c r="Z879" s="29"/>
      <c r="AA879" s="29"/>
      <c r="AB879" s="29"/>
      <c r="AC879" s="29"/>
      <c r="AD879" s="29"/>
      <c r="AE879" s="29"/>
      <c r="AF879" s="29"/>
      <c r="AG879" s="29"/>
    </row>
    <row r="880" spans="23:33" x14ac:dyDescent="0.2">
      <c r="W880" s="29"/>
      <c r="X880" s="29"/>
      <c r="Y880" s="29"/>
      <c r="Z880" s="29"/>
      <c r="AA880" s="29"/>
      <c r="AB880" s="29"/>
      <c r="AC880" s="29"/>
      <c r="AD880" s="29"/>
      <c r="AE880" s="29"/>
      <c r="AF880" s="29"/>
      <c r="AG880" s="29"/>
    </row>
    <row r="881" spans="23:33" x14ac:dyDescent="0.2">
      <c r="W881" s="29"/>
      <c r="X881" s="29"/>
      <c r="Y881" s="29"/>
      <c r="Z881" s="29"/>
      <c r="AA881" s="29"/>
      <c r="AB881" s="29"/>
      <c r="AC881" s="29"/>
      <c r="AD881" s="29"/>
      <c r="AE881" s="29"/>
      <c r="AF881" s="29"/>
      <c r="AG881" s="29"/>
    </row>
    <row r="882" spans="23:33" x14ac:dyDescent="0.2">
      <c r="W882" s="29"/>
      <c r="X882" s="29"/>
      <c r="Y882" s="29"/>
      <c r="Z882" s="29"/>
      <c r="AA882" s="29"/>
      <c r="AB882" s="29"/>
      <c r="AC882" s="29"/>
      <c r="AD882" s="29"/>
      <c r="AE882" s="29"/>
      <c r="AF882" s="29"/>
      <c r="AG882" s="29"/>
    </row>
    <row r="883" spans="23:33" x14ac:dyDescent="0.2">
      <c r="W883" s="29"/>
      <c r="X883" s="29"/>
      <c r="Y883" s="29"/>
      <c r="Z883" s="29"/>
      <c r="AA883" s="29"/>
      <c r="AB883" s="29"/>
      <c r="AC883" s="29"/>
      <c r="AD883" s="29"/>
      <c r="AE883" s="29"/>
      <c r="AF883" s="29"/>
      <c r="AG883" s="29"/>
    </row>
    <row r="884" spans="23:33" x14ac:dyDescent="0.2">
      <c r="W884" s="29"/>
      <c r="X884" s="29"/>
      <c r="Y884" s="29"/>
      <c r="Z884" s="29"/>
      <c r="AA884" s="29"/>
      <c r="AB884" s="29"/>
      <c r="AC884" s="29"/>
      <c r="AD884" s="29"/>
      <c r="AE884" s="29"/>
      <c r="AF884" s="29"/>
      <c r="AG884" s="29"/>
    </row>
    <row r="885" spans="23:33" x14ac:dyDescent="0.2">
      <c r="W885" s="29"/>
      <c r="X885" s="29"/>
      <c r="Y885" s="29"/>
      <c r="Z885" s="29"/>
      <c r="AA885" s="29"/>
      <c r="AB885" s="29"/>
      <c r="AC885" s="29"/>
      <c r="AD885" s="29"/>
      <c r="AE885" s="29"/>
      <c r="AF885" s="29"/>
      <c r="AG885" s="29"/>
    </row>
    <row r="886" spans="23:33" x14ac:dyDescent="0.2">
      <c r="W886" s="29"/>
      <c r="X886" s="29"/>
      <c r="Y886" s="29"/>
      <c r="Z886" s="29"/>
      <c r="AA886" s="29"/>
      <c r="AB886" s="29"/>
      <c r="AC886" s="29"/>
      <c r="AD886" s="29"/>
      <c r="AE886" s="29"/>
      <c r="AF886" s="29"/>
      <c r="AG886" s="29"/>
    </row>
    <row r="887" spans="23:33" x14ac:dyDescent="0.2">
      <c r="W887" s="29"/>
      <c r="X887" s="29"/>
      <c r="Y887" s="29"/>
      <c r="Z887" s="29"/>
      <c r="AA887" s="29"/>
      <c r="AB887" s="29"/>
      <c r="AC887" s="29"/>
      <c r="AD887" s="29"/>
      <c r="AE887" s="29"/>
      <c r="AF887" s="29"/>
      <c r="AG887" s="29"/>
    </row>
    <row r="888" spans="23:33" x14ac:dyDescent="0.2">
      <c r="W888" s="29"/>
      <c r="X888" s="29"/>
      <c r="Y888" s="29"/>
      <c r="Z888" s="29"/>
      <c r="AA888" s="29"/>
      <c r="AB888" s="29"/>
      <c r="AC888" s="29"/>
      <c r="AD888" s="29"/>
      <c r="AE888" s="29"/>
      <c r="AF888" s="29"/>
      <c r="AG888" s="29"/>
    </row>
    <row r="889" spans="23:33" x14ac:dyDescent="0.2">
      <c r="W889" s="29"/>
      <c r="X889" s="29"/>
      <c r="Y889" s="29"/>
      <c r="Z889" s="29"/>
      <c r="AA889" s="29"/>
      <c r="AB889" s="29"/>
      <c r="AC889" s="29"/>
      <c r="AD889" s="29"/>
      <c r="AE889" s="29"/>
      <c r="AF889" s="29"/>
      <c r="AG889" s="29"/>
    </row>
    <row r="890" spans="23:33" x14ac:dyDescent="0.2">
      <c r="W890" s="29"/>
      <c r="X890" s="29"/>
      <c r="Y890" s="29"/>
      <c r="Z890" s="29"/>
      <c r="AA890" s="29"/>
      <c r="AB890" s="29"/>
      <c r="AC890" s="29"/>
      <c r="AD890" s="29"/>
      <c r="AE890" s="29"/>
      <c r="AF890" s="29"/>
      <c r="AG890" s="29"/>
    </row>
    <row r="891" spans="23:33" x14ac:dyDescent="0.2">
      <c r="W891" s="29"/>
      <c r="X891" s="29"/>
      <c r="Y891" s="29"/>
      <c r="Z891" s="29"/>
      <c r="AA891" s="29"/>
      <c r="AB891" s="29"/>
      <c r="AC891" s="29"/>
      <c r="AD891" s="29"/>
      <c r="AE891" s="29"/>
      <c r="AF891" s="29"/>
      <c r="AG891" s="29"/>
    </row>
    <row r="892" spans="23:33" x14ac:dyDescent="0.2">
      <c r="W892" s="29"/>
      <c r="X892" s="29"/>
      <c r="Y892" s="29"/>
      <c r="Z892" s="29"/>
      <c r="AA892" s="29"/>
      <c r="AB892" s="29"/>
      <c r="AC892" s="29"/>
      <c r="AD892" s="29"/>
      <c r="AE892" s="29"/>
      <c r="AF892" s="29"/>
      <c r="AG892" s="29"/>
    </row>
    <row r="893" spans="23:33" x14ac:dyDescent="0.2">
      <c r="W893" s="29"/>
      <c r="X893" s="29"/>
      <c r="Y893" s="29"/>
      <c r="Z893" s="29"/>
      <c r="AA893" s="29"/>
      <c r="AB893" s="29"/>
      <c r="AC893" s="29"/>
      <c r="AD893" s="29"/>
      <c r="AE893" s="29"/>
      <c r="AF893" s="29"/>
      <c r="AG893" s="29"/>
    </row>
    <row r="894" spans="23:33" x14ac:dyDescent="0.2">
      <c r="W894" s="29"/>
      <c r="X894" s="29"/>
      <c r="Y894" s="29"/>
      <c r="Z894" s="29"/>
      <c r="AA894" s="29"/>
      <c r="AB894" s="29"/>
      <c r="AC894" s="29"/>
      <c r="AD894" s="29"/>
      <c r="AE894" s="29"/>
      <c r="AF894" s="29"/>
      <c r="AG894" s="29"/>
    </row>
    <row r="895" spans="23:33" x14ac:dyDescent="0.2">
      <c r="W895" s="29"/>
      <c r="X895" s="29"/>
      <c r="Y895" s="29"/>
      <c r="Z895" s="29"/>
      <c r="AA895" s="29"/>
      <c r="AB895" s="29"/>
      <c r="AC895" s="29"/>
      <c r="AD895" s="29"/>
      <c r="AE895" s="29"/>
      <c r="AF895" s="29"/>
      <c r="AG895" s="29"/>
    </row>
    <row r="896" spans="23:33" x14ac:dyDescent="0.2">
      <c r="W896" s="29"/>
      <c r="X896" s="29"/>
      <c r="Y896" s="29"/>
      <c r="Z896" s="29"/>
      <c r="AA896" s="29"/>
      <c r="AB896" s="29"/>
      <c r="AC896" s="29"/>
      <c r="AD896" s="29"/>
      <c r="AE896" s="29"/>
      <c r="AF896" s="29"/>
      <c r="AG896" s="29"/>
    </row>
    <row r="897" spans="23:33" x14ac:dyDescent="0.2">
      <c r="W897" s="29"/>
      <c r="X897" s="29"/>
      <c r="Y897" s="29"/>
      <c r="Z897" s="29"/>
      <c r="AA897" s="29"/>
      <c r="AB897" s="29"/>
      <c r="AC897" s="29"/>
      <c r="AD897" s="29"/>
      <c r="AE897" s="29"/>
      <c r="AF897" s="29"/>
      <c r="AG897" s="29"/>
    </row>
    <row r="898" spans="23:33" x14ac:dyDescent="0.2">
      <c r="W898" s="29"/>
      <c r="X898" s="29"/>
      <c r="Y898" s="29"/>
      <c r="Z898" s="29"/>
      <c r="AA898" s="29"/>
      <c r="AB898" s="29"/>
      <c r="AC898" s="29"/>
      <c r="AD898" s="29"/>
      <c r="AE898" s="29"/>
      <c r="AF898" s="29"/>
      <c r="AG898" s="29"/>
    </row>
    <row r="899" spans="23:33" x14ac:dyDescent="0.2">
      <c r="W899" s="29"/>
      <c r="X899" s="29"/>
      <c r="Y899" s="29"/>
      <c r="Z899" s="29"/>
      <c r="AA899" s="29"/>
      <c r="AB899" s="29"/>
      <c r="AC899" s="29"/>
      <c r="AD899" s="29"/>
      <c r="AE899" s="29"/>
      <c r="AF899" s="29"/>
      <c r="AG899" s="29"/>
    </row>
    <row r="900" spans="23:33" x14ac:dyDescent="0.2">
      <c r="W900" s="29"/>
      <c r="X900" s="29"/>
      <c r="Y900" s="29"/>
      <c r="Z900" s="29"/>
      <c r="AA900" s="29"/>
      <c r="AB900" s="29"/>
      <c r="AC900" s="29"/>
      <c r="AD900" s="29"/>
      <c r="AE900" s="29"/>
      <c r="AF900" s="29"/>
      <c r="AG900" s="29"/>
    </row>
    <row r="901" spans="23:33" x14ac:dyDescent="0.2">
      <c r="W901" s="29"/>
      <c r="X901" s="29"/>
      <c r="Y901" s="29"/>
      <c r="Z901" s="29"/>
      <c r="AA901" s="29"/>
      <c r="AB901" s="29"/>
      <c r="AC901" s="29"/>
      <c r="AD901" s="29"/>
      <c r="AE901" s="29"/>
      <c r="AF901" s="29"/>
      <c r="AG901" s="29"/>
    </row>
    <row r="902" spans="23:33" x14ac:dyDescent="0.2">
      <c r="W902" s="29"/>
      <c r="X902" s="29"/>
      <c r="Y902" s="29"/>
      <c r="Z902" s="29"/>
      <c r="AA902" s="29"/>
      <c r="AB902" s="29"/>
      <c r="AC902" s="29"/>
      <c r="AD902" s="29"/>
      <c r="AE902" s="29"/>
      <c r="AF902" s="29"/>
      <c r="AG902" s="29"/>
    </row>
  </sheetData>
  <protectedRanges>
    <protectedRange sqref="A8:A19" name="טווח1"/>
    <protectedRange sqref="F8:X19" name="טווח1_2"/>
    <protectedRange sqref="AF14:AH14 AD14 Y17 AW10 AE8:AE14 Y8:AD13 AV8:AV9 AV11:AV12 AY13 AW12:AW13 AF8:AI13 AJ8:AU14 AV14:AV15 Y15:AT15 Z16:AW16 AW18 Y18:AA19 AB17:AV19" name="טווח1_3"/>
    <protectedRange sqref="BI18:BJ18 BB12 BG13:BI13 BB13:BE19 BF14:BI17 BF18:BH19 AZ8:AZ10 AW8:AY9 AX10:AY10 AW11:AZ11 AW14:AZ14 AX12:AZ12 AZ15 AX15 AX16:AZ16 AW17:AZ17 AW19 AX18:AZ19 BB8:BO11 BK18:BO19 BJ13:BO17 BE12:BO12 BP8:BP19" name="טווח1_4"/>
  </protectedRanges>
  <mergeCells count="19">
    <mergeCell ref="BC5:BE5"/>
    <mergeCell ref="BF5:BH5"/>
    <mergeCell ref="BC4:BH4"/>
    <mergeCell ref="BI4:BN4"/>
    <mergeCell ref="BI5:BN5"/>
    <mergeCell ref="A4:A6"/>
    <mergeCell ref="BA4:BB4"/>
    <mergeCell ref="BA5:BB5"/>
    <mergeCell ref="Y4:AT4"/>
    <mergeCell ref="Y5:AT5"/>
    <mergeCell ref="D5:E5"/>
    <mergeCell ref="F5:X5"/>
    <mergeCell ref="F4:X4"/>
    <mergeCell ref="B4:E4"/>
    <mergeCell ref="AU4:AZ4"/>
    <mergeCell ref="AV5:AV6"/>
    <mergeCell ref="AX5:AX6"/>
    <mergeCell ref="AZ5:AZ6"/>
    <mergeCell ref="B5:C5"/>
  </mergeCells>
  <pageMargins left="0.70866141732283472" right="0.70866141732283472" top="0.74803149606299213" bottom="0.74803149606299213" header="0.31496062992125984" footer="0.31496062992125984"/>
  <pageSetup paperSize="9" scale="55" fitToWidth="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election activeCell="F31" sqref="F31"/>
    </sheetView>
  </sheetViews>
  <sheetFormatPr defaultColWidth="9" defaultRowHeight="14.25" x14ac:dyDescent="0.2"/>
  <cols>
    <col min="1" max="16384" width="9" style="32"/>
  </cols>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election activeCell="A10" sqref="A10"/>
    </sheetView>
  </sheetViews>
  <sheetFormatPr defaultColWidth="9" defaultRowHeight="14.25" x14ac:dyDescent="0.2"/>
  <cols>
    <col min="1" max="16384" width="9" style="32"/>
  </cols>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zoomScaleNormal="100" workbookViewId="0">
      <selection activeCell="N12" sqref="N12"/>
    </sheetView>
  </sheetViews>
  <sheetFormatPr defaultColWidth="9" defaultRowHeight="14.25" x14ac:dyDescent="0.2"/>
  <cols>
    <col min="1" max="16384" width="9" style="32"/>
  </cols>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2"/>
  <sheetViews>
    <sheetView rightToLeft="1" topLeftCell="A209" workbookViewId="0">
      <selection activeCell="B229" sqref="B229"/>
    </sheetView>
  </sheetViews>
  <sheetFormatPr defaultRowHeight="14.25" x14ac:dyDescent="0.2"/>
  <cols>
    <col min="1" max="1" width="9.875" bestFit="1" customWidth="1"/>
    <col min="2" max="2" width="178.875" customWidth="1"/>
  </cols>
  <sheetData>
    <row r="1" spans="1:2" ht="15" x14ac:dyDescent="0.25">
      <c r="A1" s="292" t="s">
        <v>4</v>
      </c>
      <c r="B1" s="293" t="s">
        <v>278</v>
      </c>
    </row>
    <row r="2" spans="1:2" x14ac:dyDescent="0.2">
      <c r="A2" s="290">
        <v>44927</v>
      </c>
      <c r="B2" s="289" t="s">
        <v>287</v>
      </c>
    </row>
    <row r="3" spans="1:2" x14ac:dyDescent="0.2">
      <c r="A3" s="290">
        <v>44928</v>
      </c>
      <c r="B3" s="289" t="s">
        <v>288</v>
      </c>
    </row>
    <row r="4" spans="1:2" x14ac:dyDescent="0.2">
      <c r="A4" s="290">
        <v>44929</v>
      </c>
      <c r="B4" s="289" t="s">
        <v>289</v>
      </c>
    </row>
    <row r="5" spans="1:2" x14ac:dyDescent="0.2">
      <c r="A5" s="290">
        <v>44930</v>
      </c>
      <c r="B5" s="289" t="s">
        <v>290</v>
      </c>
    </row>
    <row r="6" spans="1:2" x14ac:dyDescent="0.2">
      <c r="A6" s="290">
        <v>44931</v>
      </c>
      <c r="B6" s="289" t="s">
        <v>291</v>
      </c>
    </row>
    <row r="7" spans="1:2" x14ac:dyDescent="0.2">
      <c r="A7" s="290">
        <v>44932</v>
      </c>
      <c r="B7" s="289" t="s">
        <v>292</v>
      </c>
    </row>
    <row r="8" spans="1:2" x14ac:dyDescent="0.2">
      <c r="A8" s="290">
        <v>44933</v>
      </c>
      <c r="B8" s="289" t="s">
        <v>293</v>
      </c>
    </row>
    <row r="9" spans="1:2" x14ac:dyDescent="0.2">
      <c r="A9" s="290">
        <v>44934</v>
      </c>
      <c r="B9" s="289" t="s">
        <v>294</v>
      </c>
    </row>
    <row r="10" spans="1:2" x14ac:dyDescent="0.2">
      <c r="A10" s="290">
        <v>44935</v>
      </c>
      <c r="B10" s="289" t="s">
        <v>295</v>
      </c>
    </row>
    <row r="11" spans="1:2" x14ac:dyDescent="0.2">
      <c r="A11" s="290">
        <v>44936</v>
      </c>
      <c r="B11" s="289" t="s">
        <v>296</v>
      </c>
    </row>
    <row r="12" spans="1:2" x14ac:dyDescent="0.2">
      <c r="A12" s="290">
        <v>44938</v>
      </c>
      <c r="B12" s="289" t="s">
        <v>297</v>
      </c>
    </row>
    <row r="13" spans="1:2" x14ac:dyDescent="0.2">
      <c r="A13" s="290">
        <v>44939</v>
      </c>
      <c r="B13" s="289" t="s">
        <v>298</v>
      </c>
    </row>
    <row r="14" spans="1:2" x14ac:dyDescent="0.2">
      <c r="A14" s="290">
        <v>44941</v>
      </c>
      <c r="B14" s="289" t="s">
        <v>299</v>
      </c>
    </row>
    <row r="15" spans="1:2" x14ac:dyDescent="0.2">
      <c r="A15" s="290">
        <v>44942</v>
      </c>
      <c r="B15" s="289" t="s">
        <v>300</v>
      </c>
    </row>
    <row r="16" spans="1:2" x14ac:dyDescent="0.2">
      <c r="A16" s="290">
        <v>44945</v>
      </c>
      <c r="B16" s="289" t="s">
        <v>301</v>
      </c>
    </row>
    <row r="17" spans="1:2" x14ac:dyDescent="0.2">
      <c r="A17" s="290">
        <v>44947</v>
      </c>
      <c r="B17" s="289" t="s">
        <v>302</v>
      </c>
    </row>
    <row r="18" spans="1:2" x14ac:dyDescent="0.2">
      <c r="A18" s="290">
        <v>44948</v>
      </c>
      <c r="B18" s="289" t="s">
        <v>303</v>
      </c>
    </row>
    <row r="19" spans="1:2" x14ac:dyDescent="0.2">
      <c r="A19" s="290">
        <v>44949</v>
      </c>
      <c r="B19" s="289" t="s">
        <v>304</v>
      </c>
    </row>
    <row r="20" spans="1:2" x14ac:dyDescent="0.2">
      <c r="A20" s="290">
        <v>44950</v>
      </c>
      <c r="B20" s="289" t="s">
        <v>305</v>
      </c>
    </row>
    <row r="21" spans="1:2" x14ac:dyDescent="0.2">
      <c r="A21" s="290">
        <v>44951</v>
      </c>
      <c r="B21" s="289" t="s">
        <v>306</v>
      </c>
    </row>
    <row r="22" spans="1:2" x14ac:dyDescent="0.2">
      <c r="A22" s="290">
        <v>44952</v>
      </c>
      <c r="B22" s="289" t="s">
        <v>307</v>
      </c>
    </row>
    <row r="23" spans="1:2" x14ac:dyDescent="0.2">
      <c r="A23" s="290">
        <v>44956</v>
      </c>
      <c r="B23" s="289" t="s">
        <v>308</v>
      </c>
    </row>
    <row r="24" spans="1:2" x14ac:dyDescent="0.2">
      <c r="A24" s="290">
        <v>44957</v>
      </c>
      <c r="B24" s="289" t="s">
        <v>309</v>
      </c>
    </row>
    <row r="25" spans="1:2" x14ac:dyDescent="0.2">
      <c r="A25" s="290">
        <v>44958</v>
      </c>
      <c r="B25" s="289" t="s">
        <v>310</v>
      </c>
    </row>
    <row r="26" spans="1:2" x14ac:dyDescent="0.2">
      <c r="A26" s="290">
        <v>44959</v>
      </c>
      <c r="B26" s="289" t="s">
        <v>311</v>
      </c>
    </row>
    <row r="27" spans="1:2" x14ac:dyDescent="0.2">
      <c r="A27" s="290">
        <v>44960</v>
      </c>
      <c r="B27" s="289" t="s">
        <v>312</v>
      </c>
    </row>
    <row r="28" spans="1:2" x14ac:dyDescent="0.2">
      <c r="A28" s="290">
        <v>44961</v>
      </c>
      <c r="B28" s="289" t="s">
        <v>313</v>
      </c>
    </row>
    <row r="29" spans="1:2" x14ac:dyDescent="0.2">
      <c r="A29" s="290">
        <v>44962</v>
      </c>
      <c r="B29" s="289" t="s">
        <v>314</v>
      </c>
    </row>
    <row r="30" spans="1:2" x14ac:dyDescent="0.2">
      <c r="A30" s="290">
        <v>44963</v>
      </c>
      <c r="B30" s="289" t="s">
        <v>315</v>
      </c>
    </row>
    <row r="31" spans="1:2" x14ac:dyDescent="0.2">
      <c r="A31" s="290">
        <v>44964</v>
      </c>
      <c r="B31" s="289" t="s">
        <v>316</v>
      </c>
    </row>
    <row r="32" spans="1:2" x14ac:dyDescent="0.2">
      <c r="A32" s="290">
        <v>44965</v>
      </c>
      <c r="B32" s="289" t="s">
        <v>317</v>
      </c>
    </row>
    <row r="33" spans="1:2" x14ac:dyDescent="0.2">
      <c r="A33" s="290">
        <v>44966</v>
      </c>
      <c r="B33" s="289" t="s">
        <v>318</v>
      </c>
    </row>
    <row r="34" spans="1:2" x14ac:dyDescent="0.2">
      <c r="A34" s="290">
        <v>44967</v>
      </c>
      <c r="B34" s="289" t="s">
        <v>319</v>
      </c>
    </row>
    <row r="35" spans="1:2" x14ac:dyDescent="0.2">
      <c r="A35" s="290">
        <v>44969</v>
      </c>
      <c r="B35" s="289" t="s">
        <v>320</v>
      </c>
    </row>
    <row r="36" spans="1:2" x14ac:dyDescent="0.2">
      <c r="A36" s="290">
        <v>44970</v>
      </c>
      <c r="B36" s="289" t="s">
        <v>321</v>
      </c>
    </row>
    <row r="37" spans="1:2" x14ac:dyDescent="0.2">
      <c r="A37" s="290">
        <v>44971</v>
      </c>
      <c r="B37" s="289" t="s">
        <v>322</v>
      </c>
    </row>
    <row r="38" spans="1:2" x14ac:dyDescent="0.2">
      <c r="A38" s="290">
        <v>44972</v>
      </c>
      <c r="B38" s="289" t="s">
        <v>323</v>
      </c>
    </row>
    <row r="39" spans="1:2" x14ac:dyDescent="0.2">
      <c r="A39" s="290">
        <v>44973</v>
      </c>
      <c r="B39" s="289" t="s">
        <v>324</v>
      </c>
    </row>
    <row r="40" spans="1:2" x14ac:dyDescent="0.2">
      <c r="A40" s="290">
        <v>44974</v>
      </c>
      <c r="B40" s="289" t="s">
        <v>325</v>
      </c>
    </row>
    <row r="41" spans="1:2" x14ac:dyDescent="0.2">
      <c r="A41" s="290">
        <v>44976</v>
      </c>
      <c r="B41" s="289" t="s">
        <v>326</v>
      </c>
    </row>
    <row r="42" spans="1:2" x14ac:dyDescent="0.2">
      <c r="A42" s="290">
        <v>44977</v>
      </c>
      <c r="B42" s="289" t="s">
        <v>327</v>
      </c>
    </row>
    <row r="43" spans="1:2" x14ac:dyDescent="0.2">
      <c r="A43" s="290">
        <v>44978</v>
      </c>
      <c r="B43" s="289" t="s">
        <v>328</v>
      </c>
    </row>
    <row r="44" spans="1:2" x14ac:dyDescent="0.2">
      <c r="A44" s="290">
        <v>44979</v>
      </c>
      <c r="B44" s="289" t="s">
        <v>329</v>
      </c>
    </row>
    <row r="45" spans="1:2" x14ac:dyDescent="0.2">
      <c r="A45" s="290">
        <v>44980</v>
      </c>
      <c r="B45" s="289" t="s">
        <v>330</v>
      </c>
    </row>
    <row r="46" spans="1:2" x14ac:dyDescent="0.2">
      <c r="A46" s="290">
        <v>44981</v>
      </c>
      <c r="B46" s="289" t="s">
        <v>331</v>
      </c>
    </row>
    <row r="47" spans="1:2" x14ac:dyDescent="0.2">
      <c r="A47" s="290">
        <v>44983</v>
      </c>
      <c r="B47" s="289" t="s">
        <v>332</v>
      </c>
    </row>
    <row r="48" spans="1:2" x14ac:dyDescent="0.2">
      <c r="A48" s="290">
        <v>44986</v>
      </c>
      <c r="B48" s="289" t="s">
        <v>333</v>
      </c>
    </row>
    <row r="49" spans="1:2" x14ac:dyDescent="0.2">
      <c r="A49" s="290">
        <v>44987</v>
      </c>
      <c r="B49" s="289" t="s">
        <v>334</v>
      </c>
    </row>
    <row r="50" spans="1:2" x14ac:dyDescent="0.2">
      <c r="A50" s="290">
        <v>44988</v>
      </c>
      <c r="B50" s="289" t="s">
        <v>335</v>
      </c>
    </row>
    <row r="51" spans="1:2" x14ac:dyDescent="0.2">
      <c r="A51" s="290">
        <v>44990</v>
      </c>
      <c r="B51" s="289" t="s">
        <v>336</v>
      </c>
    </row>
    <row r="52" spans="1:2" x14ac:dyDescent="0.2">
      <c r="A52" s="290">
        <v>44991</v>
      </c>
      <c r="B52" s="289" t="s">
        <v>337</v>
      </c>
    </row>
    <row r="53" spans="1:2" x14ac:dyDescent="0.2">
      <c r="A53" s="290">
        <v>44992</v>
      </c>
      <c r="B53" s="289" t="s">
        <v>338</v>
      </c>
    </row>
    <row r="54" spans="1:2" x14ac:dyDescent="0.2">
      <c r="A54" s="290">
        <v>44993</v>
      </c>
      <c r="B54" s="289" t="s">
        <v>339</v>
      </c>
    </row>
    <row r="55" spans="1:2" x14ac:dyDescent="0.2">
      <c r="A55" s="290">
        <v>44994</v>
      </c>
      <c r="B55" s="289" t="s">
        <v>340</v>
      </c>
    </row>
    <row r="56" spans="1:2" x14ac:dyDescent="0.2">
      <c r="A56" s="290">
        <v>44995</v>
      </c>
      <c r="B56" s="289" t="s">
        <v>341</v>
      </c>
    </row>
    <row r="57" spans="1:2" x14ac:dyDescent="0.2">
      <c r="A57" s="290">
        <v>44997</v>
      </c>
      <c r="B57" s="289" t="s">
        <v>342</v>
      </c>
    </row>
    <row r="58" spans="1:2" x14ac:dyDescent="0.2">
      <c r="A58" s="290">
        <v>44998</v>
      </c>
      <c r="B58" s="289" t="s">
        <v>343</v>
      </c>
    </row>
    <row r="59" spans="1:2" x14ac:dyDescent="0.2">
      <c r="A59" s="290">
        <v>44999</v>
      </c>
      <c r="B59" s="289" t="s">
        <v>344</v>
      </c>
    </row>
    <row r="60" spans="1:2" x14ac:dyDescent="0.2">
      <c r="A60" s="290">
        <v>45000</v>
      </c>
      <c r="B60" s="289" t="s">
        <v>345</v>
      </c>
    </row>
    <row r="61" spans="1:2" x14ac:dyDescent="0.2">
      <c r="A61" s="290">
        <v>45001</v>
      </c>
      <c r="B61" s="289" t="s">
        <v>346</v>
      </c>
    </row>
    <row r="62" spans="1:2" x14ac:dyDescent="0.2">
      <c r="A62" s="290">
        <v>45002</v>
      </c>
      <c r="B62" s="289" t="s">
        <v>347</v>
      </c>
    </row>
    <row r="63" spans="1:2" x14ac:dyDescent="0.2">
      <c r="A63" s="290">
        <v>45004</v>
      </c>
      <c r="B63" s="289" t="s">
        <v>348</v>
      </c>
    </row>
    <row r="64" spans="1:2" x14ac:dyDescent="0.2">
      <c r="A64" s="290">
        <v>45005</v>
      </c>
      <c r="B64" s="289" t="s">
        <v>349</v>
      </c>
    </row>
    <row r="65" spans="1:2" x14ac:dyDescent="0.2">
      <c r="A65" s="290">
        <v>45006</v>
      </c>
      <c r="B65" s="289" t="s">
        <v>350</v>
      </c>
    </row>
    <row r="66" spans="1:2" x14ac:dyDescent="0.2">
      <c r="A66" s="290">
        <v>45007</v>
      </c>
      <c r="B66" s="289" t="s">
        <v>351</v>
      </c>
    </row>
    <row r="67" spans="1:2" x14ac:dyDescent="0.2">
      <c r="A67" s="290">
        <v>45008</v>
      </c>
      <c r="B67" s="289" t="s">
        <v>352</v>
      </c>
    </row>
    <row r="68" spans="1:2" x14ac:dyDescent="0.2">
      <c r="A68" s="290">
        <v>45009</v>
      </c>
      <c r="B68" s="289" t="s">
        <v>353</v>
      </c>
    </row>
    <row r="69" spans="1:2" x14ac:dyDescent="0.2">
      <c r="A69" s="290">
        <v>45011</v>
      </c>
      <c r="B69" s="289" t="s">
        <v>354</v>
      </c>
    </row>
    <row r="70" spans="1:2" x14ac:dyDescent="0.2">
      <c r="A70" s="290">
        <v>45012</v>
      </c>
      <c r="B70" s="289" t="s">
        <v>355</v>
      </c>
    </row>
    <row r="71" spans="1:2" x14ac:dyDescent="0.2">
      <c r="A71" s="290">
        <v>45013</v>
      </c>
      <c r="B71" s="289" t="s">
        <v>356</v>
      </c>
    </row>
    <row r="72" spans="1:2" x14ac:dyDescent="0.2">
      <c r="A72" s="290">
        <v>45014</v>
      </c>
      <c r="B72" s="289" t="s">
        <v>357</v>
      </c>
    </row>
    <row r="73" spans="1:2" x14ac:dyDescent="0.2">
      <c r="A73" s="290">
        <v>45015</v>
      </c>
      <c r="B73" s="289" t="s">
        <v>358</v>
      </c>
    </row>
    <row r="74" spans="1:2" x14ac:dyDescent="0.2">
      <c r="A74" s="290">
        <v>45016</v>
      </c>
      <c r="B74" s="289" t="s">
        <v>359</v>
      </c>
    </row>
    <row r="75" spans="1:2" x14ac:dyDescent="0.2">
      <c r="A75" s="290">
        <v>45018</v>
      </c>
      <c r="B75" s="289" t="s">
        <v>360</v>
      </c>
    </row>
    <row r="76" spans="1:2" x14ac:dyDescent="0.2">
      <c r="A76" s="290">
        <v>45019</v>
      </c>
      <c r="B76" s="289" t="s">
        <v>361</v>
      </c>
    </row>
    <row r="77" spans="1:2" x14ac:dyDescent="0.2">
      <c r="A77" s="290">
        <v>45020</v>
      </c>
      <c r="B77" s="289" t="s">
        <v>362</v>
      </c>
    </row>
    <row r="78" spans="1:2" x14ac:dyDescent="0.2">
      <c r="A78" s="290">
        <v>45021</v>
      </c>
      <c r="B78" s="289" t="s">
        <v>363</v>
      </c>
    </row>
    <row r="79" spans="1:2" x14ac:dyDescent="0.2">
      <c r="A79" s="290">
        <v>45022</v>
      </c>
      <c r="B79" s="289" t="s">
        <v>364</v>
      </c>
    </row>
    <row r="80" spans="1:2" x14ac:dyDescent="0.2">
      <c r="A80" s="290">
        <v>45023</v>
      </c>
      <c r="B80" s="289" t="s">
        <v>365</v>
      </c>
    </row>
    <row r="81" spans="1:2" x14ac:dyDescent="0.2">
      <c r="A81" s="290">
        <v>45024</v>
      </c>
      <c r="B81" s="289" t="s">
        <v>366</v>
      </c>
    </row>
    <row r="82" spans="1:2" x14ac:dyDescent="0.2">
      <c r="A82" s="290">
        <v>45025</v>
      </c>
      <c r="B82" s="289" t="s">
        <v>367</v>
      </c>
    </row>
    <row r="83" spans="1:2" x14ac:dyDescent="0.2">
      <c r="A83" s="290">
        <v>45029</v>
      </c>
      <c r="B83" s="289" t="s">
        <v>359</v>
      </c>
    </row>
    <row r="84" spans="1:2" x14ac:dyDescent="0.2">
      <c r="A84" s="290">
        <v>45030</v>
      </c>
      <c r="B84" s="289" t="s">
        <v>296</v>
      </c>
    </row>
    <row r="85" spans="1:2" x14ac:dyDescent="0.2">
      <c r="A85" s="290">
        <v>45032</v>
      </c>
      <c r="B85" s="289" t="s">
        <v>368</v>
      </c>
    </row>
    <row r="86" spans="1:2" x14ac:dyDescent="0.2">
      <c r="A86" s="290">
        <v>45033</v>
      </c>
      <c r="B86" s="289" t="s">
        <v>369</v>
      </c>
    </row>
    <row r="87" spans="1:2" x14ac:dyDescent="0.2">
      <c r="A87" s="290">
        <v>45034</v>
      </c>
      <c r="B87" s="289" t="s">
        <v>296</v>
      </c>
    </row>
    <row r="88" spans="1:2" x14ac:dyDescent="0.2">
      <c r="A88" s="290">
        <v>45035</v>
      </c>
      <c r="B88" s="289" t="s">
        <v>370</v>
      </c>
    </row>
    <row r="89" spans="1:2" x14ac:dyDescent="0.2">
      <c r="A89" s="290">
        <v>45036</v>
      </c>
      <c r="B89" s="289" t="s">
        <v>371</v>
      </c>
    </row>
    <row r="90" spans="1:2" x14ac:dyDescent="0.2">
      <c r="A90" s="290">
        <v>45037</v>
      </c>
      <c r="B90" s="289" t="s">
        <v>372</v>
      </c>
    </row>
    <row r="91" spans="1:2" x14ac:dyDescent="0.2">
      <c r="A91" s="290">
        <v>45039</v>
      </c>
      <c r="B91" s="289" t="s">
        <v>372</v>
      </c>
    </row>
    <row r="92" spans="1:2" x14ac:dyDescent="0.2">
      <c r="A92" s="290">
        <v>45040</v>
      </c>
      <c r="B92" s="289" t="s">
        <v>296</v>
      </c>
    </row>
    <row r="93" spans="1:2" x14ac:dyDescent="0.2">
      <c r="A93" s="290">
        <v>45041</v>
      </c>
      <c r="B93" s="289" t="s">
        <v>373</v>
      </c>
    </row>
    <row r="94" spans="1:2" x14ac:dyDescent="0.2">
      <c r="A94" s="290">
        <v>45042</v>
      </c>
      <c r="B94" s="289" t="s">
        <v>374</v>
      </c>
    </row>
    <row r="95" spans="1:2" x14ac:dyDescent="0.2">
      <c r="A95" s="290">
        <v>45043</v>
      </c>
      <c r="B95" s="289" t="s">
        <v>375</v>
      </c>
    </row>
    <row r="96" spans="1:2" x14ac:dyDescent="0.2">
      <c r="A96" s="290">
        <v>45044</v>
      </c>
      <c r="B96" s="289" t="s">
        <v>376</v>
      </c>
    </row>
    <row r="97" spans="1:2" x14ac:dyDescent="0.2">
      <c r="A97" s="290">
        <v>45045</v>
      </c>
      <c r="B97" s="289" t="s">
        <v>377</v>
      </c>
    </row>
    <row r="98" spans="1:2" x14ac:dyDescent="0.2">
      <c r="A98" s="290">
        <v>45046</v>
      </c>
      <c r="B98" s="289" t="s">
        <v>378</v>
      </c>
    </row>
    <row r="99" spans="1:2" x14ac:dyDescent="0.2">
      <c r="A99" s="290">
        <v>45047</v>
      </c>
      <c r="B99" s="289" t="s">
        <v>379</v>
      </c>
    </row>
    <row r="100" spans="1:2" x14ac:dyDescent="0.2">
      <c r="A100" s="290">
        <v>45048</v>
      </c>
      <c r="B100" s="289" t="s">
        <v>380</v>
      </c>
    </row>
    <row r="101" spans="1:2" x14ac:dyDescent="0.2">
      <c r="A101" s="290">
        <v>45049</v>
      </c>
      <c r="B101" s="289" t="s">
        <v>381</v>
      </c>
    </row>
    <row r="102" spans="1:2" x14ac:dyDescent="0.2">
      <c r="A102" s="290">
        <v>45050</v>
      </c>
      <c r="B102" s="289" t="s">
        <v>382</v>
      </c>
    </row>
    <row r="103" spans="1:2" x14ac:dyDescent="0.2">
      <c r="A103" s="290">
        <v>45051</v>
      </c>
      <c r="B103" s="291" t="s">
        <v>383</v>
      </c>
    </row>
    <row r="104" spans="1:2" x14ac:dyDescent="0.2">
      <c r="A104" s="290">
        <v>45053</v>
      </c>
      <c r="B104" s="289" t="s">
        <v>384</v>
      </c>
    </row>
    <row r="105" spans="1:2" x14ac:dyDescent="0.2">
      <c r="A105" s="290">
        <v>45054</v>
      </c>
      <c r="B105" s="289" t="s">
        <v>385</v>
      </c>
    </row>
    <row r="106" spans="1:2" x14ac:dyDescent="0.2">
      <c r="A106" s="290">
        <v>45056</v>
      </c>
      <c r="B106" s="289" t="s">
        <v>386</v>
      </c>
    </row>
    <row r="107" spans="1:2" x14ac:dyDescent="0.2">
      <c r="A107" s="290">
        <v>45057</v>
      </c>
      <c r="B107" s="289" t="s">
        <v>386</v>
      </c>
    </row>
    <row r="108" spans="1:2" x14ac:dyDescent="0.2">
      <c r="A108" s="290">
        <v>45058</v>
      </c>
      <c r="B108" s="289" t="s">
        <v>386</v>
      </c>
    </row>
    <row r="109" spans="1:2" x14ac:dyDescent="0.2">
      <c r="A109" s="290">
        <v>45060</v>
      </c>
      <c r="B109" s="289" t="s">
        <v>386</v>
      </c>
    </row>
    <row r="110" spans="1:2" x14ac:dyDescent="0.2">
      <c r="A110" s="290">
        <v>45061</v>
      </c>
      <c r="B110" s="289" t="s">
        <v>387</v>
      </c>
    </row>
    <row r="111" spans="1:2" x14ac:dyDescent="0.2">
      <c r="A111" s="290">
        <v>45062</v>
      </c>
      <c r="B111" s="289" t="s">
        <v>388</v>
      </c>
    </row>
    <row r="112" spans="1:2" x14ac:dyDescent="0.2">
      <c r="A112" s="290">
        <v>45063</v>
      </c>
      <c r="B112" s="289" t="s">
        <v>389</v>
      </c>
    </row>
    <row r="113" spans="1:2" x14ac:dyDescent="0.2">
      <c r="A113" s="290">
        <v>45064</v>
      </c>
      <c r="B113" s="289" t="s">
        <v>390</v>
      </c>
    </row>
    <row r="114" spans="1:2" x14ac:dyDescent="0.2">
      <c r="A114" s="290">
        <v>45065</v>
      </c>
      <c r="B114" s="289" t="s">
        <v>391</v>
      </c>
    </row>
    <row r="115" spans="1:2" x14ac:dyDescent="0.2">
      <c r="A115" s="290">
        <v>45066</v>
      </c>
      <c r="B115" s="289" t="s">
        <v>392</v>
      </c>
    </row>
    <row r="116" spans="1:2" x14ac:dyDescent="0.2">
      <c r="A116" s="290">
        <v>45067</v>
      </c>
      <c r="B116" s="289" t="s">
        <v>393</v>
      </c>
    </row>
    <row r="117" spans="1:2" x14ac:dyDescent="0.2">
      <c r="A117" s="290">
        <v>45068</v>
      </c>
      <c r="B117" s="289" t="s">
        <v>394</v>
      </c>
    </row>
    <row r="118" spans="1:2" x14ac:dyDescent="0.2">
      <c r="A118" s="290">
        <v>45069</v>
      </c>
      <c r="B118" s="289" t="s">
        <v>395</v>
      </c>
    </row>
    <row r="119" spans="1:2" x14ac:dyDescent="0.2">
      <c r="A119" s="290">
        <v>45070</v>
      </c>
      <c r="B119" s="289" t="s">
        <v>396</v>
      </c>
    </row>
    <row r="120" spans="1:2" x14ac:dyDescent="0.2">
      <c r="A120" s="290">
        <v>45071</v>
      </c>
      <c r="B120" s="289" t="s">
        <v>397</v>
      </c>
    </row>
    <row r="121" spans="1:2" x14ac:dyDescent="0.2">
      <c r="A121" s="290">
        <v>45072</v>
      </c>
      <c r="B121" s="289" t="s">
        <v>398</v>
      </c>
    </row>
    <row r="122" spans="1:2" x14ac:dyDescent="0.2">
      <c r="A122" s="290">
        <v>45073</v>
      </c>
      <c r="B122" s="289" t="s">
        <v>399</v>
      </c>
    </row>
    <row r="123" spans="1:2" x14ac:dyDescent="0.2">
      <c r="A123" s="290">
        <v>45074</v>
      </c>
      <c r="B123" s="289" t="s">
        <v>400</v>
      </c>
    </row>
    <row r="124" spans="1:2" x14ac:dyDescent="0.2">
      <c r="A124" s="290">
        <v>45075</v>
      </c>
      <c r="B124" s="289" t="s">
        <v>401</v>
      </c>
    </row>
    <row r="125" spans="1:2" x14ac:dyDescent="0.2">
      <c r="A125" s="290">
        <v>45076</v>
      </c>
      <c r="B125" s="289" t="s">
        <v>402</v>
      </c>
    </row>
    <row r="126" spans="1:2" x14ac:dyDescent="0.2">
      <c r="A126" s="290">
        <v>45077</v>
      </c>
      <c r="B126" s="289" t="s">
        <v>403</v>
      </c>
    </row>
    <row r="127" spans="1:2" x14ac:dyDescent="0.2">
      <c r="A127" s="290">
        <v>45078</v>
      </c>
      <c r="B127" s="289" t="s">
        <v>404</v>
      </c>
    </row>
    <row r="128" spans="1:2" x14ac:dyDescent="0.2">
      <c r="A128" s="290">
        <v>45079</v>
      </c>
      <c r="B128" s="289" t="s">
        <v>405</v>
      </c>
    </row>
    <row r="129" spans="1:2" x14ac:dyDescent="0.2">
      <c r="A129" s="290">
        <v>45081</v>
      </c>
      <c r="B129" s="289" t="s">
        <v>406</v>
      </c>
    </row>
    <row r="130" spans="1:2" x14ac:dyDescent="0.2">
      <c r="A130" s="290">
        <v>45082</v>
      </c>
      <c r="B130" s="289" t="s">
        <v>407</v>
      </c>
    </row>
    <row r="131" spans="1:2" x14ac:dyDescent="0.2">
      <c r="A131" s="290">
        <v>45083</v>
      </c>
      <c r="B131" s="289" t="s">
        <v>408</v>
      </c>
    </row>
    <row r="132" spans="1:2" x14ac:dyDescent="0.2">
      <c r="A132" s="290">
        <v>45084</v>
      </c>
      <c r="B132" s="289" t="s">
        <v>409</v>
      </c>
    </row>
    <row r="133" spans="1:2" x14ac:dyDescent="0.2">
      <c r="A133" s="290">
        <v>45085</v>
      </c>
      <c r="B133" s="291" t="s">
        <v>410</v>
      </c>
    </row>
    <row r="134" spans="1:2" x14ac:dyDescent="0.2">
      <c r="A134" s="290">
        <v>45089</v>
      </c>
      <c r="B134" s="289" t="s">
        <v>411</v>
      </c>
    </row>
    <row r="135" spans="1:2" x14ac:dyDescent="0.2">
      <c r="A135" s="290">
        <v>45090</v>
      </c>
      <c r="B135" s="289" t="s">
        <v>412</v>
      </c>
    </row>
    <row r="136" spans="1:2" x14ac:dyDescent="0.2">
      <c r="A136" s="290">
        <v>45091</v>
      </c>
      <c r="B136" s="289" t="s">
        <v>413</v>
      </c>
    </row>
    <row r="137" spans="1:2" x14ac:dyDescent="0.2">
      <c r="A137" s="290">
        <v>45092</v>
      </c>
      <c r="B137" s="289" t="s">
        <v>414</v>
      </c>
    </row>
    <row r="138" spans="1:2" x14ac:dyDescent="0.2">
      <c r="A138" s="290">
        <v>45093</v>
      </c>
      <c r="B138" s="289" t="s">
        <v>415</v>
      </c>
    </row>
    <row r="139" spans="1:2" x14ac:dyDescent="0.2">
      <c r="A139" s="290">
        <v>45095</v>
      </c>
      <c r="B139" s="289" t="s">
        <v>416</v>
      </c>
    </row>
    <row r="140" spans="1:2" x14ac:dyDescent="0.2">
      <c r="A140" s="290">
        <v>45096</v>
      </c>
      <c r="B140" s="289" t="s">
        <v>417</v>
      </c>
    </row>
    <row r="141" spans="1:2" x14ac:dyDescent="0.2">
      <c r="A141" s="290">
        <v>45097</v>
      </c>
      <c r="B141" s="289" t="s">
        <v>418</v>
      </c>
    </row>
    <row r="142" spans="1:2" x14ac:dyDescent="0.2">
      <c r="A142" s="290">
        <v>45098</v>
      </c>
      <c r="B142" s="289" t="s">
        <v>419</v>
      </c>
    </row>
    <row r="143" spans="1:2" x14ac:dyDescent="0.2">
      <c r="A143" s="290">
        <v>45099</v>
      </c>
      <c r="B143" s="289" t="s">
        <v>420</v>
      </c>
    </row>
    <row r="144" spans="1:2" x14ac:dyDescent="0.2">
      <c r="A144" s="290">
        <v>45100</v>
      </c>
      <c r="B144" s="289" t="s">
        <v>421</v>
      </c>
    </row>
    <row r="145" spans="1:2" x14ac:dyDescent="0.2">
      <c r="A145" s="290">
        <v>45102</v>
      </c>
      <c r="B145" s="289" t="s">
        <v>422</v>
      </c>
    </row>
    <row r="146" spans="1:2" x14ac:dyDescent="0.2">
      <c r="A146" s="290">
        <v>45103</v>
      </c>
      <c r="B146" s="289" t="s">
        <v>423</v>
      </c>
    </row>
    <row r="147" spans="1:2" x14ac:dyDescent="0.2">
      <c r="A147" s="290">
        <v>45104</v>
      </c>
      <c r="B147" s="289" t="s">
        <v>424</v>
      </c>
    </row>
    <row r="148" spans="1:2" x14ac:dyDescent="0.2">
      <c r="A148" s="290">
        <v>45105</v>
      </c>
      <c r="B148" s="289" t="s">
        <v>279</v>
      </c>
    </row>
    <row r="149" spans="1:2" x14ac:dyDescent="0.2">
      <c r="A149" s="290">
        <v>45106</v>
      </c>
      <c r="B149" s="289" t="s">
        <v>425</v>
      </c>
    </row>
    <row r="150" spans="1:2" x14ac:dyDescent="0.2">
      <c r="A150" s="290">
        <v>45107</v>
      </c>
      <c r="B150" s="289" t="s">
        <v>426</v>
      </c>
    </row>
    <row r="151" spans="1:2" x14ac:dyDescent="0.2">
      <c r="A151" s="290">
        <v>45109</v>
      </c>
      <c r="B151" s="289" t="s">
        <v>427</v>
      </c>
    </row>
    <row r="152" spans="1:2" x14ac:dyDescent="0.2">
      <c r="A152" s="290">
        <v>45111</v>
      </c>
      <c r="B152" s="289" t="s">
        <v>428</v>
      </c>
    </row>
    <row r="153" spans="1:2" x14ac:dyDescent="0.2">
      <c r="A153" s="290">
        <v>45113</v>
      </c>
      <c r="B153" s="289" t="s">
        <v>429</v>
      </c>
    </row>
    <row r="154" spans="1:2" x14ac:dyDescent="0.2">
      <c r="A154" s="290">
        <v>45114</v>
      </c>
      <c r="B154" s="289" t="s">
        <v>430</v>
      </c>
    </row>
    <row r="155" spans="1:2" x14ac:dyDescent="0.2">
      <c r="A155" s="290">
        <v>45116</v>
      </c>
      <c r="B155" s="289" t="s">
        <v>431</v>
      </c>
    </row>
    <row r="156" spans="1:2" x14ac:dyDescent="0.2">
      <c r="A156" s="290">
        <v>45117</v>
      </c>
      <c r="B156" s="289" t="s">
        <v>432</v>
      </c>
    </row>
    <row r="157" spans="1:2" x14ac:dyDescent="0.2">
      <c r="A157" s="290">
        <v>45119</v>
      </c>
      <c r="B157" s="289" t="s">
        <v>433</v>
      </c>
    </row>
    <row r="158" spans="1:2" x14ac:dyDescent="0.2">
      <c r="A158" s="290">
        <v>45120</v>
      </c>
      <c r="B158" s="289" t="s">
        <v>434</v>
      </c>
    </row>
    <row r="159" spans="1:2" x14ac:dyDescent="0.2">
      <c r="A159" s="290">
        <v>45121</v>
      </c>
      <c r="B159" s="289" t="s">
        <v>435</v>
      </c>
    </row>
    <row r="160" spans="1:2" x14ac:dyDescent="0.2">
      <c r="A160" s="290">
        <v>45123</v>
      </c>
      <c r="B160" s="289" t="s">
        <v>436</v>
      </c>
    </row>
    <row r="161" spans="1:2" x14ac:dyDescent="0.2">
      <c r="A161" s="290">
        <v>45124</v>
      </c>
      <c r="B161" s="289" t="s">
        <v>437</v>
      </c>
    </row>
    <row r="162" spans="1:2" x14ac:dyDescent="0.2">
      <c r="A162" s="290">
        <v>45125</v>
      </c>
      <c r="B162" s="289" t="s">
        <v>438</v>
      </c>
    </row>
    <row r="163" spans="1:2" x14ac:dyDescent="0.2">
      <c r="A163" s="290">
        <v>45126</v>
      </c>
      <c r="B163" s="289" t="s">
        <v>439</v>
      </c>
    </row>
    <row r="164" spans="1:2" x14ac:dyDescent="0.2">
      <c r="A164" s="290">
        <v>45127</v>
      </c>
      <c r="B164" s="289" t="s">
        <v>440</v>
      </c>
    </row>
    <row r="165" spans="1:2" x14ac:dyDescent="0.2">
      <c r="A165" s="290">
        <v>45128</v>
      </c>
      <c r="B165" s="289" t="s">
        <v>441</v>
      </c>
    </row>
    <row r="166" spans="1:2" x14ac:dyDescent="0.2">
      <c r="A166" s="290">
        <v>45130</v>
      </c>
      <c r="B166" s="289" t="s">
        <v>442</v>
      </c>
    </row>
    <row r="167" spans="1:2" x14ac:dyDescent="0.2">
      <c r="A167" s="290">
        <v>45131</v>
      </c>
      <c r="B167" s="289" t="s">
        <v>443</v>
      </c>
    </row>
    <row r="168" spans="1:2" x14ac:dyDescent="0.2">
      <c r="A168" s="290">
        <v>45132</v>
      </c>
      <c r="B168" s="289" t="s">
        <v>444</v>
      </c>
    </row>
    <row r="169" spans="1:2" x14ac:dyDescent="0.2">
      <c r="A169" s="290">
        <v>45133</v>
      </c>
      <c r="B169" s="289" t="s">
        <v>445</v>
      </c>
    </row>
    <row r="170" spans="1:2" x14ac:dyDescent="0.2">
      <c r="A170" s="290">
        <v>45134</v>
      </c>
      <c r="B170" s="289" t="s">
        <v>446</v>
      </c>
    </row>
    <row r="171" spans="1:2" x14ac:dyDescent="0.2">
      <c r="A171" s="290">
        <v>45135</v>
      </c>
      <c r="B171" s="289" t="s">
        <v>447</v>
      </c>
    </row>
    <row r="172" spans="1:2" x14ac:dyDescent="0.2">
      <c r="A172" s="290">
        <v>45137</v>
      </c>
      <c r="B172" s="289" t="s">
        <v>448</v>
      </c>
    </row>
    <row r="173" spans="1:2" x14ac:dyDescent="0.2">
      <c r="A173" s="290">
        <v>45138</v>
      </c>
      <c r="B173" s="289" t="s">
        <v>449</v>
      </c>
    </row>
    <row r="174" spans="1:2" x14ac:dyDescent="0.2">
      <c r="A174" s="290">
        <v>45139</v>
      </c>
      <c r="B174" s="289" t="s">
        <v>450</v>
      </c>
    </row>
    <row r="175" spans="1:2" x14ac:dyDescent="0.2">
      <c r="A175" s="290">
        <v>45140</v>
      </c>
      <c r="B175" s="289" t="s">
        <v>451</v>
      </c>
    </row>
    <row r="176" spans="1:2" x14ac:dyDescent="0.2">
      <c r="A176" s="290">
        <v>45141</v>
      </c>
      <c r="B176" s="289" t="s">
        <v>452</v>
      </c>
    </row>
    <row r="177" spans="1:2" x14ac:dyDescent="0.2">
      <c r="A177" s="290">
        <v>45146</v>
      </c>
      <c r="B177" s="289" t="s">
        <v>453</v>
      </c>
    </row>
    <row r="178" spans="1:2" x14ac:dyDescent="0.2">
      <c r="A178" s="290">
        <v>45149</v>
      </c>
      <c r="B178" s="289" t="s">
        <v>454</v>
      </c>
    </row>
    <row r="179" spans="1:2" x14ac:dyDescent="0.2">
      <c r="A179" s="290">
        <v>45151</v>
      </c>
      <c r="B179" s="289" t="s">
        <v>455</v>
      </c>
    </row>
    <row r="180" spans="1:2" x14ac:dyDescent="0.2">
      <c r="A180" s="290">
        <v>45152</v>
      </c>
      <c r="B180" s="289" t="s">
        <v>456</v>
      </c>
    </row>
    <row r="181" spans="1:2" x14ac:dyDescent="0.2">
      <c r="A181" s="290">
        <v>45153</v>
      </c>
      <c r="B181" s="289" t="s">
        <v>457</v>
      </c>
    </row>
    <row r="182" spans="1:2" x14ac:dyDescent="0.2">
      <c r="A182" s="290">
        <v>45154</v>
      </c>
      <c r="B182" s="289" t="s">
        <v>458</v>
      </c>
    </row>
    <row r="183" spans="1:2" x14ac:dyDescent="0.2">
      <c r="A183" s="290">
        <v>45155</v>
      </c>
      <c r="B183" s="289" t="s">
        <v>459</v>
      </c>
    </row>
    <row r="184" spans="1:2" x14ac:dyDescent="0.2">
      <c r="A184" s="290">
        <v>45160</v>
      </c>
      <c r="B184" s="289" t="s">
        <v>460</v>
      </c>
    </row>
    <row r="185" spans="1:2" x14ac:dyDescent="0.2">
      <c r="A185" s="290">
        <v>45162</v>
      </c>
      <c r="B185" s="289" t="s">
        <v>461</v>
      </c>
    </row>
    <row r="186" spans="1:2" x14ac:dyDescent="0.2">
      <c r="A186" s="290">
        <v>45163</v>
      </c>
      <c r="B186" s="289" t="s">
        <v>462</v>
      </c>
    </row>
    <row r="187" spans="1:2" x14ac:dyDescent="0.2">
      <c r="A187" s="290">
        <v>45165</v>
      </c>
      <c r="B187" s="289" t="s">
        <v>463</v>
      </c>
    </row>
    <row r="188" spans="1:2" x14ac:dyDescent="0.2">
      <c r="A188" s="290">
        <v>45167</v>
      </c>
      <c r="B188" s="289" t="s">
        <v>464</v>
      </c>
    </row>
    <row r="189" spans="1:2" x14ac:dyDescent="0.2">
      <c r="A189" s="290">
        <v>45169</v>
      </c>
      <c r="B189" s="289" t="s">
        <v>465</v>
      </c>
    </row>
    <row r="190" spans="1:2" x14ac:dyDescent="0.2">
      <c r="A190" s="290">
        <v>45170</v>
      </c>
      <c r="B190" s="289" t="s">
        <v>466</v>
      </c>
    </row>
    <row r="191" spans="1:2" x14ac:dyDescent="0.2">
      <c r="A191" s="290">
        <v>45172</v>
      </c>
      <c r="B191" s="289" t="s">
        <v>467</v>
      </c>
    </row>
    <row r="192" spans="1:2" x14ac:dyDescent="0.2">
      <c r="A192" s="290">
        <v>45173</v>
      </c>
      <c r="B192" s="289" t="s">
        <v>468</v>
      </c>
    </row>
    <row r="193" spans="1:2" x14ac:dyDescent="0.2">
      <c r="A193" s="290">
        <v>45175</v>
      </c>
      <c r="B193" s="289" t="s">
        <v>469</v>
      </c>
    </row>
    <row r="194" spans="1:2" x14ac:dyDescent="0.2">
      <c r="A194" s="290">
        <v>45176</v>
      </c>
      <c r="B194" s="289" t="s">
        <v>470</v>
      </c>
    </row>
    <row r="195" spans="1:2" x14ac:dyDescent="0.2">
      <c r="A195" s="290">
        <v>45177</v>
      </c>
      <c r="B195" s="289" t="s">
        <v>471</v>
      </c>
    </row>
    <row r="196" spans="1:2" x14ac:dyDescent="0.2">
      <c r="A196" s="290">
        <v>45179</v>
      </c>
      <c r="B196" s="289" t="s">
        <v>472</v>
      </c>
    </row>
    <row r="197" spans="1:2" x14ac:dyDescent="0.2">
      <c r="A197" s="290">
        <v>45180</v>
      </c>
      <c r="B197" s="289" t="s">
        <v>473</v>
      </c>
    </row>
    <row r="198" spans="1:2" x14ac:dyDescent="0.2">
      <c r="A198" s="290">
        <v>45181</v>
      </c>
      <c r="B198" s="289" t="s">
        <v>474</v>
      </c>
    </row>
    <row r="199" spans="1:2" x14ac:dyDescent="0.2">
      <c r="A199" s="290">
        <v>45182</v>
      </c>
      <c r="B199" s="289" t="s">
        <v>475</v>
      </c>
    </row>
    <row r="200" spans="1:2" x14ac:dyDescent="0.2">
      <c r="A200" s="290">
        <v>45183</v>
      </c>
      <c r="B200" s="289" t="s">
        <v>476</v>
      </c>
    </row>
    <row r="201" spans="1:2" x14ac:dyDescent="0.2">
      <c r="A201" s="290">
        <v>45184</v>
      </c>
      <c r="B201" s="289" t="s">
        <v>477</v>
      </c>
    </row>
    <row r="202" spans="1:2" x14ac:dyDescent="0.2">
      <c r="A202" s="290">
        <v>45188</v>
      </c>
      <c r="B202" s="289" t="s">
        <v>478</v>
      </c>
    </row>
    <row r="203" spans="1:2" x14ac:dyDescent="0.2">
      <c r="A203" s="290">
        <v>45189</v>
      </c>
      <c r="B203" s="289" t="s">
        <v>479</v>
      </c>
    </row>
    <row r="204" spans="1:2" x14ac:dyDescent="0.2">
      <c r="A204" s="290">
        <v>45190</v>
      </c>
      <c r="B204" s="289" t="s">
        <v>480</v>
      </c>
    </row>
    <row r="205" spans="1:2" x14ac:dyDescent="0.2">
      <c r="A205" s="290">
        <v>45193</v>
      </c>
      <c r="B205" s="289" t="s">
        <v>481</v>
      </c>
    </row>
    <row r="206" spans="1:2" x14ac:dyDescent="0.2">
      <c r="A206" s="290">
        <v>45195</v>
      </c>
      <c r="B206" s="289" t="s">
        <v>482</v>
      </c>
    </row>
    <row r="207" spans="1:2" x14ac:dyDescent="0.2">
      <c r="A207" s="290">
        <v>45196</v>
      </c>
      <c r="B207" s="289" t="s">
        <v>483</v>
      </c>
    </row>
    <row r="208" spans="1:2" x14ac:dyDescent="0.2">
      <c r="A208" s="290">
        <v>45197</v>
      </c>
      <c r="B208" s="289" t="s">
        <v>484</v>
      </c>
    </row>
    <row r="209" spans="1:2" x14ac:dyDescent="0.2">
      <c r="A209" s="290">
        <v>45198</v>
      </c>
      <c r="B209" s="289" t="s">
        <v>485</v>
      </c>
    </row>
    <row r="210" spans="1:2" x14ac:dyDescent="0.2">
      <c r="A210" s="290">
        <v>45200</v>
      </c>
      <c r="B210" s="289" t="s">
        <v>486</v>
      </c>
    </row>
    <row r="211" spans="1:2" x14ac:dyDescent="0.2">
      <c r="A211" s="290">
        <v>45201</v>
      </c>
      <c r="B211" s="289" t="s">
        <v>487</v>
      </c>
    </row>
    <row r="212" spans="1:2" x14ac:dyDescent="0.2">
      <c r="A212" s="290">
        <v>45202</v>
      </c>
      <c r="B212" s="289" t="s">
        <v>488</v>
      </c>
    </row>
    <row r="213" spans="1:2" x14ac:dyDescent="0.2">
      <c r="A213" s="290">
        <v>45203</v>
      </c>
      <c r="B213" s="289" t="s">
        <v>489</v>
      </c>
    </row>
    <row r="214" spans="1:2" x14ac:dyDescent="0.2">
      <c r="A214" s="290">
        <v>45204</v>
      </c>
      <c r="B214" s="289" t="s">
        <v>490</v>
      </c>
    </row>
    <row r="215" spans="1:2" x14ac:dyDescent="0.2">
      <c r="A215" s="290">
        <v>45206</v>
      </c>
      <c r="B215" s="289" t="s">
        <v>491</v>
      </c>
    </row>
    <row r="216" spans="1:2" x14ac:dyDescent="0.2">
      <c r="A216" s="290">
        <v>45209</v>
      </c>
      <c r="B216" s="289" t="s">
        <v>492</v>
      </c>
    </row>
    <row r="217" spans="1:2" x14ac:dyDescent="0.2">
      <c r="A217" s="290">
        <v>45211</v>
      </c>
      <c r="B217" s="289" t="s">
        <v>493</v>
      </c>
    </row>
    <row r="218" spans="1:2" x14ac:dyDescent="0.2">
      <c r="A218" s="290">
        <v>45218</v>
      </c>
      <c r="B218" s="289" t="s">
        <v>494</v>
      </c>
    </row>
    <row r="219" spans="1:2" x14ac:dyDescent="0.2">
      <c r="A219" s="290">
        <v>45219</v>
      </c>
      <c r="B219" s="289" t="s">
        <v>495</v>
      </c>
    </row>
    <row r="220" spans="1:2" x14ac:dyDescent="0.2">
      <c r="A220" s="290">
        <v>45221</v>
      </c>
      <c r="B220" s="289" t="s">
        <v>496</v>
      </c>
    </row>
    <row r="221" spans="1:2" x14ac:dyDescent="0.2">
      <c r="A221" s="290">
        <v>45225</v>
      </c>
      <c r="B221" s="289" t="s">
        <v>497</v>
      </c>
    </row>
    <row r="222" spans="1:2" x14ac:dyDescent="0.2">
      <c r="A222" s="290">
        <v>45227</v>
      </c>
      <c r="B222" s="289" t="s">
        <v>498</v>
      </c>
    </row>
    <row r="223" spans="1:2" x14ac:dyDescent="0.2">
      <c r="A223" s="290">
        <v>45231</v>
      </c>
      <c r="B223" s="289" t="s">
        <v>499</v>
      </c>
    </row>
    <row r="224" spans="1:2" x14ac:dyDescent="0.2">
      <c r="A224" s="290">
        <v>45232</v>
      </c>
      <c r="B224" s="289" t="s">
        <v>500</v>
      </c>
    </row>
    <row r="225" spans="1:2" x14ac:dyDescent="0.2">
      <c r="A225" s="290">
        <v>45235</v>
      </c>
      <c r="B225" s="289" t="s">
        <v>501</v>
      </c>
    </row>
    <row r="226" spans="1:2" x14ac:dyDescent="0.2">
      <c r="A226" s="290">
        <v>45238</v>
      </c>
      <c r="B226" s="289" t="s">
        <v>502</v>
      </c>
    </row>
    <row r="227" spans="1:2" x14ac:dyDescent="0.2">
      <c r="A227" s="290">
        <v>45239</v>
      </c>
      <c r="B227" s="289" t="s">
        <v>503</v>
      </c>
    </row>
    <row r="228" spans="1:2" x14ac:dyDescent="0.2">
      <c r="A228" s="290">
        <v>45244</v>
      </c>
      <c r="B228" s="289" t="s">
        <v>504</v>
      </c>
    </row>
    <row r="229" spans="1:2" x14ac:dyDescent="0.2">
      <c r="A229" s="290">
        <v>45245</v>
      </c>
      <c r="B229" s="289" t="s">
        <v>505</v>
      </c>
    </row>
    <row r="230" spans="1:2" x14ac:dyDescent="0.2">
      <c r="A230" s="290">
        <v>45246</v>
      </c>
      <c r="B230" s="289" t="s">
        <v>506</v>
      </c>
    </row>
    <row r="231" spans="1:2" x14ac:dyDescent="0.2">
      <c r="A231" s="290">
        <v>45247</v>
      </c>
      <c r="B231" s="289" t="s">
        <v>507</v>
      </c>
    </row>
    <row r="232" spans="1:2" x14ac:dyDescent="0.2">
      <c r="A232" s="290">
        <v>45249</v>
      </c>
      <c r="B232" s="289" t="s">
        <v>508</v>
      </c>
    </row>
    <row r="233" spans="1:2" x14ac:dyDescent="0.2">
      <c r="A233" s="290">
        <v>45251</v>
      </c>
      <c r="B233" s="289" t="s">
        <v>509</v>
      </c>
    </row>
    <row r="234" spans="1:2" x14ac:dyDescent="0.2">
      <c r="A234" s="290">
        <v>45252</v>
      </c>
      <c r="B234" s="289" t="s">
        <v>510</v>
      </c>
    </row>
    <row r="235" spans="1:2" x14ac:dyDescent="0.2">
      <c r="A235" s="290">
        <v>45253</v>
      </c>
      <c r="B235" s="289" t="s">
        <v>511</v>
      </c>
    </row>
    <row r="236" spans="1:2" x14ac:dyDescent="0.2">
      <c r="A236" s="290">
        <v>45254</v>
      </c>
      <c r="B236" s="289" t="s">
        <v>512</v>
      </c>
    </row>
    <row r="237" spans="1:2" x14ac:dyDescent="0.2">
      <c r="A237" s="290">
        <v>45255</v>
      </c>
      <c r="B237" s="289" t="s">
        <v>513</v>
      </c>
    </row>
    <row r="238" spans="1:2" x14ac:dyDescent="0.2">
      <c r="A238" s="290">
        <v>45256</v>
      </c>
      <c r="B238" s="289" t="s">
        <v>514</v>
      </c>
    </row>
    <row r="239" spans="1:2" x14ac:dyDescent="0.2">
      <c r="A239" s="290">
        <v>45260</v>
      </c>
      <c r="B239" s="289" t="s">
        <v>452</v>
      </c>
    </row>
    <row r="240" spans="1:2" x14ac:dyDescent="0.2">
      <c r="A240" s="290">
        <v>45263</v>
      </c>
      <c r="B240" s="289" t="s">
        <v>515</v>
      </c>
    </row>
    <row r="241" spans="1:2" x14ac:dyDescent="0.2">
      <c r="A241" s="290">
        <v>45264</v>
      </c>
      <c r="B241" s="289" t="s">
        <v>516</v>
      </c>
    </row>
    <row r="242" spans="1:2" x14ac:dyDescent="0.2">
      <c r="A242" s="290">
        <v>45265</v>
      </c>
      <c r="B242" s="289" t="s">
        <v>517</v>
      </c>
    </row>
    <row r="243" spans="1:2" x14ac:dyDescent="0.2">
      <c r="A243" s="290">
        <v>45266</v>
      </c>
      <c r="B243" s="289" t="s">
        <v>518</v>
      </c>
    </row>
    <row r="244" spans="1:2" x14ac:dyDescent="0.2">
      <c r="A244" s="290">
        <v>45267</v>
      </c>
      <c r="B244" s="289" t="s">
        <v>519</v>
      </c>
    </row>
    <row r="245" spans="1:2" x14ac:dyDescent="0.2">
      <c r="A245" s="290">
        <v>45268</v>
      </c>
      <c r="B245" s="289" t="s">
        <v>520</v>
      </c>
    </row>
    <row r="246" spans="1:2" x14ac:dyDescent="0.2">
      <c r="A246" s="290">
        <v>45269</v>
      </c>
      <c r="B246" s="289" t="s">
        <v>521</v>
      </c>
    </row>
    <row r="247" spans="1:2" x14ac:dyDescent="0.2">
      <c r="A247" s="290">
        <v>45270</v>
      </c>
      <c r="B247" s="289" t="s">
        <v>522</v>
      </c>
    </row>
    <row r="248" spans="1:2" x14ac:dyDescent="0.2">
      <c r="A248" s="290">
        <v>45271</v>
      </c>
      <c r="B248" s="289" t="s">
        <v>523</v>
      </c>
    </row>
    <row r="249" spans="1:2" x14ac:dyDescent="0.2">
      <c r="A249" s="290">
        <v>45272</v>
      </c>
      <c r="B249" s="289" t="s">
        <v>524</v>
      </c>
    </row>
    <row r="250" spans="1:2" x14ac:dyDescent="0.2">
      <c r="A250" s="290">
        <v>45273</v>
      </c>
      <c r="B250" s="289" t="s">
        <v>525</v>
      </c>
    </row>
    <row r="251" spans="1:2" x14ac:dyDescent="0.2">
      <c r="A251" s="290">
        <v>45274</v>
      </c>
      <c r="B251" s="289" t="s">
        <v>526</v>
      </c>
    </row>
    <row r="252" spans="1:2" x14ac:dyDescent="0.2">
      <c r="A252" s="290">
        <v>45275</v>
      </c>
      <c r="B252" s="289" t="s">
        <v>527</v>
      </c>
    </row>
    <row r="253" spans="1:2" x14ac:dyDescent="0.2">
      <c r="A253" s="290">
        <v>45276</v>
      </c>
      <c r="B253" s="289" t="s">
        <v>528</v>
      </c>
    </row>
    <row r="254" spans="1:2" x14ac:dyDescent="0.2">
      <c r="A254" s="290">
        <v>45277</v>
      </c>
      <c r="B254" s="289" t="s">
        <v>529</v>
      </c>
    </row>
    <row r="255" spans="1:2" x14ac:dyDescent="0.2">
      <c r="A255" s="290">
        <v>45278</v>
      </c>
      <c r="B255" s="289" t="s">
        <v>530</v>
      </c>
    </row>
    <row r="256" spans="1:2" x14ac:dyDescent="0.2">
      <c r="A256" s="290">
        <v>45280</v>
      </c>
      <c r="B256" s="289" t="s">
        <v>531</v>
      </c>
    </row>
    <row r="257" spans="1:2" x14ac:dyDescent="0.2">
      <c r="A257" s="290">
        <v>45281</v>
      </c>
      <c r="B257" s="289" t="s">
        <v>532</v>
      </c>
    </row>
    <row r="258" spans="1:2" x14ac:dyDescent="0.2">
      <c r="A258" s="290">
        <v>45283</v>
      </c>
      <c r="B258" s="289" t="s">
        <v>533</v>
      </c>
    </row>
    <row r="259" spans="1:2" x14ac:dyDescent="0.2">
      <c r="A259" s="290">
        <v>45284</v>
      </c>
      <c r="B259" s="289" t="s">
        <v>534</v>
      </c>
    </row>
    <row r="260" spans="1:2" x14ac:dyDescent="0.2">
      <c r="A260" s="290">
        <v>45285</v>
      </c>
      <c r="B260" s="289" t="s">
        <v>535</v>
      </c>
    </row>
    <row r="261" spans="1:2" x14ac:dyDescent="0.2">
      <c r="A261" s="290">
        <v>45286</v>
      </c>
      <c r="B261" s="289" t="s">
        <v>536</v>
      </c>
    </row>
    <row r="262" spans="1:2" x14ac:dyDescent="0.2">
      <c r="A262" s="290">
        <v>45287</v>
      </c>
      <c r="B262" s="289" t="s">
        <v>537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39"/>
  <sheetViews>
    <sheetView rightToLeft="1" workbookViewId="0">
      <selection activeCell="A20" sqref="A20"/>
    </sheetView>
  </sheetViews>
  <sheetFormatPr defaultRowHeight="14.25" x14ac:dyDescent="0.2"/>
  <sheetData>
    <row r="2" spans="1:4" x14ac:dyDescent="0.2">
      <c r="A2" t="s">
        <v>0</v>
      </c>
      <c r="B2" t="s">
        <v>1</v>
      </c>
      <c r="C2" t="s">
        <v>2</v>
      </c>
      <c r="D2" t="s">
        <v>3</v>
      </c>
    </row>
    <row r="3" spans="1:4" x14ac:dyDescent="0.2">
      <c r="A3" t="s">
        <v>34</v>
      </c>
      <c r="B3" t="s">
        <v>77</v>
      </c>
      <c r="C3" t="s">
        <v>77</v>
      </c>
    </row>
    <row r="4" spans="1:4" x14ac:dyDescent="0.2">
      <c r="A4" t="s">
        <v>49</v>
      </c>
      <c r="B4" t="s">
        <v>77</v>
      </c>
      <c r="C4" t="s">
        <v>77</v>
      </c>
    </row>
    <row r="5" spans="1:4" x14ac:dyDescent="0.2">
      <c r="A5" t="s">
        <v>59</v>
      </c>
      <c r="B5" t="s">
        <v>77</v>
      </c>
    </row>
    <row r="6" spans="1:4" x14ac:dyDescent="0.2">
      <c r="A6" t="s">
        <v>60</v>
      </c>
      <c r="B6" t="s">
        <v>77</v>
      </c>
      <c r="C6" t="s">
        <v>77</v>
      </c>
    </row>
    <row r="7" spans="1:4" x14ac:dyDescent="0.2">
      <c r="A7" t="s">
        <v>67</v>
      </c>
      <c r="B7" t="s">
        <v>77</v>
      </c>
    </row>
    <row r="8" spans="1:4" x14ac:dyDescent="0.2">
      <c r="A8" t="s">
        <v>61</v>
      </c>
      <c r="B8" t="s">
        <v>77</v>
      </c>
      <c r="C8" t="s">
        <v>77</v>
      </c>
    </row>
    <row r="9" spans="1:4" x14ac:dyDescent="0.2">
      <c r="A9" t="s">
        <v>68</v>
      </c>
      <c r="B9" t="s">
        <v>77</v>
      </c>
    </row>
    <row r="10" spans="1:4" x14ac:dyDescent="0.2">
      <c r="A10" t="s">
        <v>62</v>
      </c>
      <c r="B10" t="s">
        <v>77</v>
      </c>
      <c r="C10" t="s">
        <v>77</v>
      </c>
    </row>
    <row r="11" spans="1:4" x14ac:dyDescent="0.2">
      <c r="A11" t="s">
        <v>69</v>
      </c>
      <c r="B11" t="s">
        <v>77</v>
      </c>
    </row>
    <row r="12" spans="1:4" x14ac:dyDescent="0.2">
      <c r="A12" t="s">
        <v>64</v>
      </c>
      <c r="B12" t="s">
        <v>77</v>
      </c>
      <c r="C12" t="s">
        <v>77</v>
      </c>
    </row>
    <row r="13" spans="1:4" x14ac:dyDescent="0.2">
      <c r="A13" t="s">
        <v>63</v>
      </c>
      <c r="B13" t="s">
        <v>77</v>
      </c>
      <c r="C13" t="s">
        <v>77</v>
      </c>
    </row>
    <row r="14" spans="1:4" x14ac:dyDescent="0.2">
      <c r="A14" t="s">
        <v>81</v>
      </c>
      <c r="C14" t="s">
        <v>77</v>
      </c>
    </row>
    <row r="15" spans="1:4" x14ac:dyDescent="0.2">
      <c r="A15" t="s">
        <v>82</v>
      </c>
      <c r="C15" t="s">
        <v>77</v>
      </c>
    </row>
    <row r="16" spans="1:4" x14ac:dyDescent="0.2">
      <c r="A16" t="s">
        <v>83</v>
      </c>
      <c r="C16" t="s">
        <v>77</v>
      </c>
    </row>
    <row r="17" spans="1:3" x14ac:dyDescent="0.2">
      <c r="A17" t="s">
        <v>65</v>
      </c>
      <c r="B17" t="s">
        <v>77</v>
      </c>
    </row>
    <row r="18" spans="1:3" x14ac:dyDescent="0.2">
      <c r="A18" t="s">
        <v>33</v>
      </c>
      <c r="B18" t="s">
        <v>77</v>
      </c>
      <c r="C18" t="s">
        <v>77</v>
      </c>
    </row>
    <row r="19" spans="1:3" x14ac:dyDescent="0.2">
      <c r="A19" t="s">
        <v>66</v>
      </c>
      <c r="B19" t="s">
        <v>77</v>
      </c>
    </row>
    <row r="20" spans="1:3" x14ac:dyDescent="0.2">
      <c r="A20" t="s">
        <v>15</v>
      </c>
      <c r="B20" t="s">
        <v>77</v>
      </c>
      <c r="C20" t="s">
        <v>77</v>
      </c>
    </row>
    <row r="21" spans="1:3" x14ac:dyDescent="0.2">
      <c r="A21" t="s">
        <v>70</v>
      </c>
      <c r="B21" t="s">
        <v>77</v>
      </c>
      <c r="C21" t="s">
        <v>77</v>
      </c>
    </row>
    <row r="22" spans="1:3" x14ac:dyDescent="0.2">
      <c r="A22" t="s">
        <v>23</v>
      </c>
      <c r="B22" t="s">
        <v>77</v>
      </c>
      <c r="C22" s="4" t="s">
        <v>85</v>
      </c>
    </row>
    <row r="23" spans="1:3" x14ac:dyDescent="0.2">
      <c r="A23" t="s">
        <v>71</v>
      </c>
      <c r="B23" t="s">
        <v>77</v>
      </c>
    </row>
    <row r="24" spans="1:3" x14ac:dyDescent="0.2">
      <c r="A24" t="s">
        <v>26</v>
      </c>
      <c r="B24" t="s">
        <v>77</v>
      </c>
    </row>
    <row r="25" spans="1:3" x14ac:dyDescent="0.2">
      <c r="B25" t="s">
        <v>77</v>
      </c>
    </row>
    <row r="26" spans="1:3" x14ac:dyDescent="0.2">
      <c r="B26" t="s">
        <v>77</v>
      </c>
    </row>
    <row r="27" spans="1:3" x14ac:dyDescent="0.2">
      <c r="A27" t="s">
        <v>72</v>
      </c>
      <c r="B27" t="s">
        <v>77</v>
      </c>
    </row>
    <row r="28" spans="1:3" x14ac:dyDescent="0.2">
      <c r="A28" t="s">
        <v>73</v>
      </c>
      <c r="B28" t="s">
        <v>77</v>
      </c>
    </row>
    <row r="29" spans="1:3" x14ac:dyDescent="0.2">
      <c r="A29" t="s">
        <v>74</v>
      </c>
      <c r="B29" t="s">
        <v>77</v>
      </c>
    </row>
    <row r="30" spans="1:3" x14ac:dyDescent="0.2">
      <c r="A30" t="s">
        <v>75</v>
      </c>
      <c r="B30" t="s">
        <v>77</v>
      </c>
      <c r="C30" t="s">
        <v>77</v>
      </c>
    </row>
    <row r="31" spans="1:3" x14ac:dyDescent="0.2">
      <c r="A31" t="s">
        <v>39</v>
      </c>
      <c r="B31" t="s">
        <v>77</v>
      </c>
    </row>
    <row r="32" spans="1:3" x14ac:dyDescent="0.2">
      <c r="A32" t="s">
        <v>76</v>
      </c>
      <c r="B32" t="s">
        <v>77</v>
      </c>
      <c r="C32" s="4" t="s">
        <v>85</v>
      </c>
    </row>
    <row r="33" spans="1:3" x14ac:dyDescent="0.2">
      <c r="A33" t="s">
        <v>78</v>
      </c>
      <c r="C33" t="s">
        <v>77</v>
      </c>
    </row>
    <row r="34" spans="1:3" x14ac:dyDescent="0.2">
      <c r="A34" t="s">
        <v>79</v>
      </c>
      <c r="C34" t="s">
        <v>77</v>
      </c>
    </row>
    <row r="35" spans="1:3" x14ac:dyDescent="0.2">
      <c r="A35" t="s">
        <v>80</v>
      </c>
      <c r="C35" t="s">
        <v>77</v>
      </c>
    </row>
    <row r="36" spans="1:3" x14ac:dyDescent="0.2">
      <c r="A36" t="s">
        <v>84</v>
      </c>
    </row>
    <row r="37" spans="1:3" x14ac:dyDescent="0.2">
      <c r="A37" t="s">
        <v>41</v>
      </c>
      <c r="C37" s="4" t="s">
        <v>85</v>
      </c>
    </row>
    <row r="38" spans="1:3" x14ac:dyDescent="0.2">
      <c r="A38" t="s">
        <v>40</v>
      </c>
      <c r="C38" s="4" t="s">
        <v>85</v>
      </c>
    </row>
    <row r="39" spans="1:3" x14ac:dyDescent="0.2">
      <c r="A39" t="s">
        <v>44</v>
      </c>
      <c r="C39" t="s">
        <v>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P36"/>
  <sheetViews>
    <sheetView rightToLeft="1" topLeftCell="A4" zoomScale="85" zoomScaleNormal="85" workbookViewId="0">
      <selection activeCell="I31" sqref="I31"/>
    </sheetView>
  </sheetViews>
  <sheetFormatPr defaultRowHeight="14.25" x14ac:dyDescent="0.2"/>
  <cols>
    <col min="2" max="2" width="20.625" bestFit="1" customWidth="1"/>
    <col min="3" max="3" width="21" bestFit="1" customWidth="1"/>
    <col min="4" max="4" width="15.625" bestFit="1" customWidth="1"/>
    <col min="5" max="5" width="19" bestFit="1" customWidth="1"/>
    <col min="6" max="6" width="21.25" bestFit="1" customWidth="1"/>
    <col min="7" max="7" width="15" bestFit="1" customWidth="1"/>
    <col min="8" max="8" width="20.375" bestFit="1" customWidth="1"/>
    <col min="54" max="54" width="10.375" bestFit="1" customWidth="1"/>
  </cols>
  <sheetData>
    <row r="1" spans="1:198" ht="15" thickBot="1" x14ac:dyDescent="0.25"/>
    <row r="2" spans="1:198" ht="15.75" thickBot="1" x14ac:dyDescent="0.25">
      <c r="A2" s="456" t="s">
        <v>5</v>
      </c>
      <c r="B2" s="457"/>
      <c r="C2" s="458"/>
      <c r="D2" s="459"/>
      <c r="E2" s="469" t="s">
        <v>136</v>
      </c>
      <c r="F2" s="469"/>
      <c r="G2" s="470"/>
      <c r="H2" s="470"/>
      <c r="I2" s="470"/>
      <c r="J2" s="470"/>
      <c r="K2" s="470"/>
      <c r="L2" s="470"/>
      <c r="M2" s="470"/>
      <c r="N2" s="470"/>
      <c r="O2" s="470"/>
      <c r="P2" s="470"/>
      <c r="Q2" s="470"/>
      <c r="R2" s="470"/>
      <c r="S2" s="470"/>
      <c r="T2" s="470"/>
      <c r="U2" s="470"/>
      <c r="V2" s="470"/>
      <c r="W2" s="470"/>
      <c r="X2" s="470"/>
      <c r="Y2" s="470"/>
      <c r="Z2" s="470"/>
      <c r="AA2" s="471"/>
      <c r="AB2" s="441" t="s">
        <v>137</v>
      </c>
      <c r="AC2" s="442"/>
      <c r="AD2" s="442"/>
      <c r="AE2" s="442"/>
      <c r="AF2" s="401"/>
      <c r="AG2" s="402"/>
      <c r="AH2" s="441" t="s">
        <v>3</v>
      </c>
      <c r="AI2" s="463"/>
      <c r="AJ2" s="463"/>
      <c r="AK2" s="463"/>
      <c r="AL2" s="464"/>
      <c r="AM2" s="464"/>
      <c r="AN2" s="464"/>
      <c r="AO2" s="464"/>
      <c r="AP2" s="464"/>
      <c r="AQ2" s="464"/>
      <c r="AR2" s="464"/>
      <c r="AS2" s="464"/>
      <c r="AT2" s="464"/>
      <c r="AU2" s="464"/>
      <c r="AV2" s="464"/>
      <c r="AW2" s="464"/>
      <c r="AX2" s="464"/>
      <c r="AY2" s="464"/>
      <c r="AZ2" s="465"/>
      <c r="BA2" s="441" t="s">
        <v>2</v>
      </c>
      <c r="BB2" s="442"/>
      <c r="BC2" s="442"/>
      <c r="BD2" s="442"/>
      <c r="BE2" s="442"/>
      <c r="BF2" s="442"/>
      <c r="BG2" s="442"/>
      <c r="BH2" s="442"/>
      <c r="BI2" s="442"/>
      <c r="BJ2" s="442"/>
      <c r="BK2" s="442"/>
      <c r="BL2" s="442"/>
      <c r="BM2" s="443"/>
      <c r="BN2" s="438" t="s">
        <v>138</v>
      </c>
      <c r="BO2" s="439"/>
      <c r="BP2" s="439"/>
      <c r="BQ2" s="439"/>
      <c r="BR2" s="439"/>
      <c r="BS2" s="439"/>
      <c r="BT2" s="439"/>
      <c r="BU2" s="440"/>
      <c r="BV2" s="429" t="s">
        <v>139</v>
      </c>
      <c r="BW2" s="430"/>
      <c r="BX2" s="430"/>
      <c r="BY2" s="430"/>
      <c r="BZ2" s="430"/>
      <c r="CA2" s="430"/>
      <c r="CB2" s="430"/>
      <c r="CC2" s="430"/>
      <c r="CD2" s="430"/>
      <c r="CE2" s="430"/>
      <c r="CF2" s="430"/>
      <c r="CG2" s="430"/>
      <c r="CH2" s="431"/>
      <c r="CI2" s="400" t="s">
        <v>140</v>
      </c>
      <c r="CJ2" s="401"/>
      <c r="CK2" s="401"/>
      <c r="CL2" s="401"/>
      <c r="CM2" s="401"/>
      <c r="CN2" s="401"/>
      <c r="CO2" s="401"/>
      <c r="CP2" s="401"/>
      <c r="CQ2" s="401"/>
      <c r="CR2" s="401"/>
      <c r="CS2" s="401"/>
      <c r="CT2" s="401"/>
      <c r="CU2" s="401"/>
      <c r="CV2" s="401"/>
      <c r="CW2" s="401"/>
      <c r="CX2" s="401"/>
      <c r="CY2" s="401"/>
      <c r="CZ2" s="401"/>
      <c r="DA2" s="401"/>
      <c r="DB2" s="401"/>
      <c r="DC2" s="401"/>
      <c r="DD2" s="401"/>
      <c r="DE2" s="401"/>
      <c r="DF2" s="401"/>
      <c r="DG2" s="401"/>
      <c r="DH2" s="401"/>
      <c r="DI2" s="401"/>
      <c r="DJ2" s="401"/>
      <c r="DK2" s="401"/>
      <c r="DL2" s="401"/>
      <c r="DM2" s="401"/>
      <c r="DN2" s="401"/>
      <c r="DO2" s="401"/>
      <c r="DP2" s="401"/>
      <c r="DQ2" s="401"/>
      <c r="DR2" s="401"/>
      <c r="DS2" s="401"/>
      <c r="DT2" s="401"/>
      <c r="DU2" s="401"/>
      <c r="DV2" s="401"/>
      <c r="DW2" s="401"/>
      <c r="DX2" s="401"/>
      <c r="DY2" s="401"/>
      <c r="DZ2" s="401"/>
      <c r="EA2" s="401"/>
      <c r="EB2" s="401"/>
      <c r="EC2" s="401"/>
      <c r="ED2" s="401"/>
      <c r="EE2" s="401"/>
      <c r="EF2" s="401"/>
      <c r="EG2" s="401"/>
      <c r="EH2" s="401"/>
      <c r="EI2" s="401"/>
      <c r="EJ2" s="401"/>
      <c r="EK2" s="401"/>
      <c r="EL2" s="401"/>
      <c r="EM2" s="401"/>
      <c r="EN2" s="401"/>
      <c r="EO2" s="401"/>
      <c r="EP2" s="401"/>
      <c r="EQ2" s="401"/>
      <c r="ER2" s="401"/>
      <c r="ES2" s="401"/>
      <c r="ET2" s="401"/>
      <c r="EU2" s="401"/>
      <c r="EV2" s="401"/>
      <c r="EW2" s="401"/>
      <c r="EX2" s="401"/>
      <c r="EY2" s="401"/>
      <c r="EZ2" s="401"/>
      <c r="FA2" s="401"/>
      <c r="FB2" s="401"/>
      <c r="FC2" s="401"/>
      <c r="FD2" s="401"/>
      <c r="FE2" s="401"/>
      <c r="FF2" s="402"/>
      <c r="FG2" s="376" t="s">
        <v>141</v>
      </c>
      <c r="FH2" s="142"/>
      <c r="FI2" s="142"/>
      <c r="FJ2" s="182"/>
      <c r="FK2" s="182"/>
      <c r="FL2" s="182"/>
      <c r="FM2" s="182"/>
      <c r="FN2" s="182"/>
      <c r="FO2" s="182"/>
      <c r="FP2" s="182"/>
      <c r="FQ2" s="182"/>
      <c r="FR2" s="182"/>
      <c r="FS2" s="182"/>
      <c r="FT2" s="182"/>
      <c r="FU2" s="182"/>
      <c r="FV2" s="182"/>
      <c r="FW2" s="182"/>
      <c r="FX2" s="182"/>
      <c r="FY2" s="182"/>
      <c r="FZ2" s="182"/>
      <c r="GA2" s="182"/>
      <c r="GB2" s="182"/>
      <c r="GC2" s="182"/>
      <c r="GD2" s="182"/>
      <c r="GE2" s="182"/>
      <c r="GF2" s="182"/>
      <c r="GG2" s="182"/>
      <c r="GH2" s="182"/>
      <c r="GI2" s="182"/>
      <c r="GJ2" s="182"/>
      <c r="GK2" s="182"/>
      <c r="GL2" s="182"/>
      <c r="GM2" s="182"/>
      <c r="GN2" s="182"/>
      <c r="GO2" s="182"/>
      <c r="GP2" s="142"/>
    </row>
    <row r="3" spans="1:198" ht="32.25" thickBot="1" x14ac:dyDescent="0.25">
      <c r="A3" s="151" t="s">
        <v>4</v>
      </c>
      <c r="B3" s="152" t="s">
        <v>142</v>
      </c>
      <c r="C3" s="156"/>
      <c r="D3" s="152" t="s">
        <v>143</v>
      </c>
      <c r="E3" s="452" t="s">
        <v>144</v>
      </c>
      <c r="F3" s="453"/>
      <c r="G3" s="453"/>
      <c r="H3" s="454"/>
      <c r="I3" s="452" t="s">
        <v>145</v>
      </c>
      <c r="J3" s="453"/>
      <c r="K3" s="453"/>
      <c r="L3" s="454"/>
      <c r="M3" s="452" t="s">
        <v>146</v>
      </c>
      <c r="N3" s="453"/>
      <c r="O3" s="453"/>
      <c r="P3" s="454"/>
      <c r="Q3" s="452" t="s">
        <v>147</v>
      </c>
      <c r="R3" s="453"/>
      <c r="S3" s="453"/>
      <c r="T3" s="454"/>
      <c r="U3" s="452" t="s">
        <v>148</v>
      </c>
      <c r="V3" s="453"/>
      <c r="W3" s="454"/>
      <c r="X3" s="452" t="s">
        <v>149</v>
      </c>
      <c r="Y3" s="453"/>
      <c r="Z3" s="453"/>
      <c r="AA3" s="454"/>
      <c r="AB3" s="444" t="s">
        <v>50</v>
      </c>
      <c r="AC3" s="446"/>
      <c r="AD3" s="445"/>
      <c r="AE3" s="444" t="s">
        <v>51</v>
      </c>
      <c r="AF3" s="446"/>
      <c r="AG3" s="445"/>
      <c r="AH3" s="444" t="s">
        <v>150</v>
      </c>
      <c r="AI3" s="446"/>
      <c r="AJ3" s="446"/>
      <c r="AK3" s="445"/>
      <c r="AL3" s="444" t="s">
        <v>151</v>
      </c>
      <c r="AM3" s="446"/>
      <c r="AN3" s="448"/>
      <c r="AO3" s="447" t="s">
        <v>152</v>
      </c>
      <c r="AP3" s="448"/>
      <c r="AQ3" s="447" t="s">
        <v>153</v>
      </c>
      <c r="AR3" s="448"/>
      <c r="AS3" s="447" t="s">
        <v>154</v>
      </c>
      <c r="AT3" s="448"/>
      <c r="AU3" s="447" t="s">
        <v>155</v>
      </c>
      <c r="AV3" s="448"/>
      <c r="AW3" s="447" t="s">
        <v>156</v>
      </c>
      <c r="AX3" s="446"/>
      <c r="AY3" s="444" t="s">
        <v>157</v>
      </c>
      <c r="AZ3" s="445"/>
      <c r="BA3" s="444" t="s">
        <v>158</v>
      </c>
      <c r="BB3" s="446"/>
      <c r="BC3" s="444" t="s">
        <v>159</v>
      </c>
      <c r="BD3" s="445"/>
      <c r="BE3" s="444" t="s">
        <v>160</v>
      </c>
      <c r="BF3" s="445"/>
      <c r="BG3" s="444" t="s">
        <v>161</v>
      </c>
      <c r="BH3" s="445"/>
      <c r="BI3" s="145" t="s">
        <v>162</v>
      </c>
      <c r="BJ3" s="146" t="s">
        <v>163</v>
      </c>
      <c r="BK3" s="447" t="s">
        <v>164</v>
      </c>
      <c r="BL3" s="446"/>
      <c r="BM3" s="445"/>
      <c r="BN3" s="432" t="s">
        <v>165</v>
      </c>
      <c r="BO3" s="433"/>
      <c r="BP3" s="433"/>
      <c r="BQ3" s="433"/>
      <c r="BR3" s="433"/>
      <c r="BS3" s="433"/>
      <c r="BT3" s="433"/>
      <c r="BU3" s="434"/>
      <c r="BV3" s="419" t="s">
        <v>166</v>
      </c>
      <c r="BW3" s="423"/>
      <c r="BX3" s="420"/>
      <c r="BY3" s="419" t="s">
        <v>167</v>
      </c>
      <c r="BZ3" s="455"/>
      <c r="CA3" s="421" t="s">
        <v>168</v>
      </c>
      <c r="CB3" s="421" t="s">
        <v>169</v>
      </c>
      <c r="CC3" s="421" t="s">
        <v>170</v>
      </c>
      <c r="CD3" s="421" t="s">
        <v>171</v>
      </c>
      <c r="CE3" s="421" t="s">
        <v>172</v>
      </c>
      <c r="CF3" s="421" t="s">
        <v>173</v>
      </c>
      <c r="CG3" s="421" t="s">
        <v>174</v>
      </c>
      <c r="CH3" s="421" t="s">
        <v>175</v>
      </c>
      <c r="CI3" s="427" t="s">
        <v>1</v>
      </c>
      <c r="CJ3" s="427"/>
      <c r="CK3" s="427"/>
      <c r="CL3" s="427"/>
      <c r="CM3" s="427"/>
      <c r="CN3" s="427"/>
      <c r="CO3" s="427"/>
      <c r="CP3" s="427"/>
      <c r="CQ3" s="427"/>
      <c r="CR3" s="427"/>
      <c r="CS3" s="427"/>
      <c r="CT3" s="427"/>
      <c r="CU3" s="427"/>
      <c r="CV3" s="427"/>
      <c r="CW3" s="427"/>
      <c r="CX3" s="427"/>
      <c r="CY3" s="427"/>
      <c r="CZ3" s="427"/>
      <c r="DA3" s="427"/>
      <c r="DB3" s="427"/>
      <c r="DC3" s="427"/>
      <c r="DD3" s="427"/>
      <c r="DE3" s="403" t="s">
        <v>2</v>
      </c>
      <c r="DF3" s="403"/>
      <c r="DG3" s="403"/>
      <c r="DH3" s="403"/>
      <c r="DI3" s="403"/>
      <c r="DJ3" s="403"/>
      <c r="DK3" s="403"/>
      <c r="DL3" s="403"/>
      <c r="DM3" s="403"/>
      <c r="DN3" s="403"/>
      <c r="DO3" s="403"/>
      <c r="DP3" s="403"/>
      <c r="DQ3" s="403"/>
      <c r="DR3" s="403"/>
      <c r="DS3" s="403"/>
      <c r="DT3" s="403"/>
      <c r="DU3" s="403"/>
      <c r="DV3" s="403"/>
      <c r="DW3" s="403"/>
      <c r="DX3" s="403"/>
      <c r="DY3" s="403"/>
      <c r="DZ3" s="403"/>
      <c r="EA3" s="403"/>
      <c r="EB3" s="403"/>
      <c r="EC3" s="404" t="s">
        <v>155</v>
      </c>
      <c r="ED3" s="404"/>
      <c r="EE3" s="404" t="s">
        <v>176</v>
      </c>
      <c r="EF3" s="404"/>
      <c r="EG3" s="404"/>
      <c r="EH3" s="404" t="s">
        <v>177</v>
      </c>
      <c r="EI3" s="404"/>
      <c r="EJ3" s="404"/>
      <c r="EK3" s="404"/>
      <c r="EL3" s="404"/>
      <c r="EM3" s="404"/>
      <c r="EN3" s="404"/>
      <c r="EO3" s="404"/>
      <c r="EP3" s="404"/>
      <c r="EQ3" s="405" t="s">
        <v>178</v>
      </c>
      <c r="ER3" s="406"/>
      <c r="ES3" s="406"/>
      <c r="ET3" s="406"/>
      <c r="EU3" s="407"/>
      <c r="EV3" s="405" t="s">
        <v>179</v>
      </c>
      <c r="EW3" s="406"/>
      <c r="EX3" s="406"/>
      <c r="EY3" s="406"/>
      <c r="EZ3" s="407"/>
      <c r="FA3" s="408" t="s">
        <v>180</v>
      </c>
      <c r="FB3" s="409"/>
      <c r="FC3" s="408" t="s">
        <v>181</v>
      </c>
      <c r="FD3" s="409"/>
      <c r="FE3" s="408" t="s">
        <v>182</v>
      </c>
      <c r="FF3" s="409"/>
      <c r="FG3" s="376"/>
      <c r="FH3" s="156"/>
      <c r="FI3" s="156"/>
      <c r="FJ3" s="183"/>
      <c r="FK3" s="183"/>
      <c r="FL3" s="183"/>
      <c r="FM3" s="183"/>
      <c r="FN3" s="183"/>
      <c r="FO3" s="183"/>
      <c r="FP3" s="183"/>
      <c r="FQ3" s="183"/>
      <c r="FR3" s="183"/>
      <c r="FS3" s="183"/>
      <c r="FT3" s="183"/>
      <c r="FU3" s="183"/>
      <c r="FV3" s="183"/>
      <c r="FW3" s="183"/>
      <c r="FX3" s="183"/>
      <c r="FY3" s="183"/>
      <c r="FZ3" s="183"/>
      <c r="GA3" s="183"/>
      <c r="GB3" s="183"/>
      <c r="GC3" s="183"/>
      <c r="GD3" s="183"/>
      <c r="GE3" s="183"/>
      <c r="GF3" s="183"/>
      <c r="GG3" s="183"/>
      <c r="GH3" s="183"/>
      <c r="GI3" s="183"/>
      <c r="GJ3" s="183"/>
      <c r="GK3" s="183"/>
      <c r="GL3" s="183"/>
      <c r="GM3" s="183"/>
      <c r="GN3" s="183"/>
      <c r="GO3" s="183"/>
      <c r="GP3" s="156"/>
    </row>
    <row r="4" spans="1:198" ht="32.25" thickBot="1" x14ac:dyDescent="0.25">
      <c r="A4" s="460" t="s">
        <v>183</v>
      </c>
      <c r="B4" s="461"/>
      <c r="C4" s="461"/>
      <c r="D4" s="462"/>
      <c r="E4" s="452" t="s">
        <v>184</v>
      </c>
      <c r="F4" s="453"/>
      <c r="G4" s="453"/>
      <c r="H4" s="454"/>
      <c r="I4" s="452" t="s">
        <v>185</v>
      </c>
      <c r="J4" s="453"/>
      <c r="K4" s="453"/>
      <c r="L4" s="454"/>
      <c r="M4" s="452" t="s">
        <v>186</v>
      </c>
      <c r="N4" s="453"/>
      <c r="O4" s="453"/>
      <c r="P4" s="454"/>
      <c r="Q4" s="449" t="s">
        <v>187</v>
      </c>
      <c r="R4" s="450"/>
      <c r="S4" s="450"/>
      <c r="T4" s="451"/>
      <c r="U4" s="452" t="s">
        <v>188</v>
      </c>
      <c r="V4" s="453"/>
      <c r="W4" s="454"/>
      <c r="X4" s="452" t="s">
        <v>189</v>
      </c>
      <c r="Y4" s="453"/>
      <c r="Z4" s="454"/>
      <c r="AA4" s="154" t="s">
        <v>190</v>
      </c>
      <c r="AB4" s="149" t="s">
        <v>191</v>
      </c>
      <c r="AC4" s="149" t="s">
        <v>192</v>
      </c>
      <c r="AD4" s="149" t="s">
        <v>193</v>
      </c>
      <c r="AE4" s="149" t="s">
        <v>194</v>
      </c>
      <c r="AF4" s="149" t="s">
        <v>195</v>
      </c>
      <c r="AG4" s="149" t="s">
        <v>196</v>
      </c>
      <c r="AH4" s="149" t="s">
        <v>197</v>
      </c>
      <c r="AI4" s="149" t="s">
        <v>198</v>
      </c>
      <c r="AJ4" s="149" t="s">
        <v>199</v>
      </c>
      <c r="AK4" s="149"/>
      <c r="AL4" s="444" t="s">
        <v>200</v>
      </c>
      <c r="AM4" s="446"/>
      <c r="AN4" s="448"/>
      <c r="AO4" s="444" t="s">
        <v>201</v>
      </c>
      <c r="AP4" s="448"/>
      <c r="AQ4" s="447" t="s">
        <v>202</v>
      </c>
      <c r="AR4" s="445"/>
      <c r="AS4" s="444" t="s">
        <v>203</v>
      </c>
      <c r="AT4" s="445"/>
      <c r="AU4" s="444" t="s">
        <v>204</v>
      </c>
      <c r="AV4" s="445"/>
      <c r="AW4" s="444" t="s">
        <v>205</v>
      </c>
      <c r="AX4" s="445"/>
      <c r="AY4" s="444"/>
      <c r="AZ4" s="445"/>
      <c r="BA4" s="444" t="s">
        <v>206</v>
      </c>
      <c r="BB4" s="445"/>
      <c r="BC4" s="444" t="s">
        <v>207</v>
      </c>
      <c r="BD4" s="445"/>
      <c r="BE4" s="444" t="s">
        <v>208</v>
      </c>
      <c r="BF4" s="445"/>
      <c r="BG4" s="444" t="s">
        <v>202</v>
      </c>
      <c r="BH4" s="445"/>
      <c r="BI4" s="145" t="s">
        <v>209</v>
      </c>
      <c r="BJ4" s="145" t="s">
        <v>210</v>
      </c>
      <c r="BK4" s="447" t="s">
        <v>211</v>
      </c>
      <c r="BL4" s="446"/>
      <c r="BM4" s="445"/>
      <c r="BN4" s="435"/>
      <c r="BO4" s="436"/>
      <c r="BP4" s="436"/>
      <c r="BQ4" s="436"/>
      <c r="BR4" s="436"/>
      <c r="BS4" s="436"/>
      <c r="BT4" s="436"/>
      <c r="BU4" s="437"/>
      <c r="BV4" s="424"/>
      <c r="BW4" s="425"/>
      <c r="BX4" s="426"/>
      <c r="BY4" s="424"/>
      <c r="BZ4" s="481"/>
      <c r="CA4" s="422"/>
      <c r="CB4" s="422"/>
      <c r="CC4" s="422"/>
      <c r="CD4" s="422"/>
      <c r="CE4" s="422"/>
      <c r="CF4" s="422"/>
      <c r="CG4" s="422"/>
      <c r="CH4" s="422"/>
      <c r="CI4" s="390" t="s">
        <v>212</v>
      </c>
      <c r="CJ4" s="391"/>
      <c r="CK4" s="391"/>
      <c r="CL4" s="392"/>
      <c r="CM4" s="393" t="s">
        <v>213</v>
      </c>
      <c r="CN4" s="394"/>
      <c r="CO4" s="395"/>
      <c r="CP4" s="396" t="s">
        <v>214</v>
      </c>
      <c r="CQ4" s="399"/>
      <c r="CR4" s="399"/>
      <c r="CS4" s="399"/>
      <c r="CT4" s="399"/>
      <c r="CU4" s="399"/>
      <c r="CV4" s="399"/>
      <c r="CW4" s="397"/>
      <c r="CX4" s="387" t="s">
        <v>215</v>
      </c>
      <c r="CY4" s="388"/>
      <c r="CZ4" s="388"/>
      <c r="DA4" s="388"/>
      <c r="DB4" s="388"/>
      <c r="DC4" s="388"/>
      <c r="DD4" s="389"/>
      <c r="DE4" s="390" t="s">
        <v>216</v>
      </c>
      <c r="DF4" s="391"/>
      <c r="DG4" s="391"/>
      <c r="DH4" s="392"/>
      <c r="DI4" s="390" t="s">
        <v>212</v>
      </c>
      <c r="DJ4" s="391"/>
      <c r="DK4" s="391"/>
      <c r="DL4" s="391"/>
      <c r="DM4" s="391"/>
      <c r="DN4" s="392"/>
      <c r="DO4" s="393" t="s">
        <v>213</v>
      </c>
      <c r="DP4" s="394"/>
      <c r="DQ4" s="394"/>
      <c r="DR4" s="395"/>
      <c r="DS4" s="396" t="s">
        <v>214</v>
      </c>
      <c r="DT4" s="397"/>
      <c r="DU4" s="387" t="s">
        <v>215</v>
      </c>
      <c r="DV4" s="388"/>
      <c r="DW4" s="388"/>
      <c r="DX4" s="388"/>
      <c r="DY4" s="388"/>
      <c r="DZ4" s="388"/>
      <c r="EA4" s="388"/>
      <c r="EB4" s="389"/>
      <c r="EC4" s="390" t="s">
        <v>212</v>
      </c>
      <c r="ED4" s="391"/>
      <c r="EE4" s="390" t="s">
        <v>212</v>
      </c>
      <c r="EF4" s="391"/>
      <c r="EG4" s="398"/>
      <c r="EH4" s="390" t="s">
        <v>212</v>
      </c>
      <c r="EI4" s="391"/>
      <c r="EJ4" s="396" t="s">
        <v>214</v>
      </c>
      <c r="EK4" s="399"/>
      <c r="EL4" s="399"/>
      <c r="EM4" s="399"/>
      <c r="EN4" s="397"/>
      <c r="EO4" s="387" t="s">
        <v>215</v>
      </c>
      <c r="EP4" s="389"/>
      <c r="EQ4" s="410" t="s">
        <v>212</v>
      </c>
      <c r="ER4" s="411"/>
      <c r="ES4" s="411"/>
      <c r="ET4" s="411"/>
      <c r="EU4" s="412"/>
      <c r="EV4" s="410" t="s">
        <v>212</v>
      </c>
      <c r="EW4" s="411"/>
      <c r="EX4" s="411"/>
      <c r="EY4" s="411"/>
      <c r="EZ4" s="412"/>
      <c r="FA4" s="413" t="s">
        <v>216</v>
      </c>
      <c r="FB4" s="414"/>
      <c r="FC4" s="415" t="s">
        <v>216</v>
      </c>
      <c r="FD4" s="416"/>
      <c r="FE4" s="417" t="s">
        <v>216</v>
      </c>
      <c r="FF4" s="418"/>
      <c r="FG4" s="376"/>
      <c r="FH4" s="156"/>
      <c r="FI4" s="156"/>
      <c r="FJ4" s="183"/>
      <c r="FK4" s="183"/>
      <c r="FL4" s="183"/>
      <c r="FM4" s="183"/>
      <c r="FN4" s="183"/>
      <c r="FO4" s="183"/>
      <c r="FP4" s="183"/>
      <c r="FQ4" s="183"/>
      <c r="FR4" s="183"/>
      <c r="FS4" s="183"/>
      <c r="FT4" s="183"/>
      <c r="FU4" s="183"/>
      <c r="FV4" s="183"/>
      <c r="FW4" s="183"/>
      <c r="FX4" s="183"/>
      <c r="FY4" s="183"/>
      <c r="FZ4" s="183"/>
      <c r="GA4" s="183"/>
      <c r="GB4" s="183"/>
      <c r="GC4" s="183"/>
      <c r="GD4" s="183"/>
      <c r="GE4" s="183"/>
      <c r="GF4" s="183"/>
      <c r="GG4" s="183"/>
      <c r="GH4" s="183"/>
      <c r="GI4" s="183"/>
      <c r="GJ4" s="183"/>
      <c r="GK4" s="183"/>
      <c r="GL4" s="183"/>
      <c r="GM4" s="183"/>
      <c r="GN4" s="183"/>
      <c r="GO4" s="183"/>
      <c r="GP4" s="156"/>
    </row>
    <row r="5" spans="1:198" ht="16.5" thickBot="1" x14ac:dyDescent="0.25">
      <c r="A5" s="466"/>
      <c r="B5" s="467"/>
      <c r="C5" s="467"/>
      <c r="D5" s="468"/>
      <c r="E5" s="449"/>
      <c r="F5" s="450"/>
      <c r="G5" s="450"/>
      <c r="H5" s="451"/>
      <c r="I5" s="449"/>
      <c r="J5" s="450"/>
      <c r="K5" s="450"/>
      <c r="L5" s="451"/>
      <c r="M5" s="449"/>
      <c r="N5" s="450"/>
      <c r="O5" s="450"/>
      <c r="P5" s="451"/>
      <c r="Q5" s="449"/>
      <c r="R5" s="450"/>
      <c r="S5" s="450"/>
      <c r="T5" s="451"/>
      <c r="U5" s="449"/>
      <c r="V5" s="450"/>
      <c r="W5" s="451"/>
      <c r="X5" s="449"/>
      <c r="Y5" s="450"/>
      <c r="Z5" s="451"/>
      <c r="AA5" s="155"/>
      <c r="AB5" s="147"/>
      <c r="AC5" s="147"/>
      <c r="AD5" s="147"/>
      <c r="AE5" s="147"/>
      <c r="AF5" s="147"/>
      <c r="AG5" s="147"/>
      <c r="AH5" s="147"/>
      <c r="AI5" s="147"/>
      <c r="AJ5" s="147"/>
      <c r="AK5" s="147"/>
      <c r="AL5" s="444">
        <v>12</v>
      </c>
      <c r="AM5" s="446"/>
      <c r="AN5" s="448"/>
      <c r="AO5" s="419" t="s">
        <v>217</v>
      </c>
      <c r="AP5" s="455"/>
      <c r="AQ5" s="428"/>
      <c r="AR5" s="420"/>
      <c r="AS5" s="419" t="s">
        <v>218</v>
      </c>
      <c r="AT5" s="420"/>
      <c r="AU5" s="419">
        <v>13</v>
      </c>
      <c r="AV5" s="420"/>
      <c r="AW5" s="419">
        <v>14</v>
      </c>
      <c r="AX5" s="420"/>
      <c r="AY5" s="419">
        <v>15</v>
      </c>
      <c r="AZ5" s="420"/>
      <c r="BA5" s="419">
        <v>10</v>
      </c>
      <c r="BB5" s="420"/>
      <c r="BC5" s="419">
        <v>11</v>
      </c>
      <c r="BD5" s="420"/>
      <c r="BE5" s="419">
        <v>9</v>
      </c>
      <c r="BF5" s="420"/>
      <c r="BG5" s="419"/>
      <c r="BH5" s="420"/>
      <c r="BI5" s="145"/>
      <c r="BJ5" s="145"/>
      <c r="BK5" s="428"/>
      <c r="BL5" s="423"/>
      <c r="BM5" s="420"/>
      <c r="BN5" s="157"/>
      <c r="BO5" s="158"/>
      <c r="BP5" s="158"/>
      <c r="BQ5" s="158"/>
      <c r="BR5" s="158"/>
      <c r="BS5" s="158"/>
      <c r="BT5" s="158"/>
      <c r="BU5" s="159"/>
      <c r="BV5" s="147"/>
      <c r="BW5" s="148"/>
      <c r="BX5" s="160"/>
      <c r="BY5" s="419"/>
      <c r="BZ5" s="420"/>
      <c r="CA5" s="161"/>
      <c r="CB5" s="161"/>
      <c r="CC5" s="161"/>
      <c r="CD5" s="150"/>
      <c r="CE5" s="150"/>
      <c r="CF5" s="147"/>
      <c r="CG5" s="148"/>
      <c r="CH5" s="160"/>
      <c r="CI5" s="390"/>
      <c r="CJ5" s="391"/>
      <c r="CK5" s="391"/>
      <c r="CL5" s="392"/>
      <c r="CM5" s="393"/>
      <c r="CN5" s="394"/>
      <c r="CO5" s="395"/>
      <c r="CP5" s="396"/>
      <c r="CQ5" s="399"/>
      <c r="CR5" s="399"/>
      <c r="CS5" s="399"/>
      <c r="CT5" s="399"/>
      <c r="CU5" s="399"/>
      <c r="CV5" s="399"/>
      <c r="CW5" s="397"/>
      <c r="CX5" s="387"/>
      <c r="CY5" s="388"/>
      <c r="CZ5" s="388"/>
      <c r="DA5" s="388"/>
      <c r="DB5" s="388"/>
      <c r="DC5" s="388"/>
      <c r="DD5" s="389"/>
      <c r="DE5" s="390"/>
      <c r="DF5" s="391"/>
      <c r="DG5" s="391"/>
      <c r="DH5" s="392"/>
      <c r="DI5" s="390"/>
      <c r="DJ5" s="391"/>
      <c r="DK5" s="391"/>
      <c r="DL5" s="391"/>
      <c r="DM5" s="391"/>
      <c r="DN5" s="392"/>
      <c r="DO5" s="393"/>
      <c r="DP5" s="394"/>
      <c r="DQ5" s="394"/>
      <c r="DR5" s="395"/>
      <c r="DS5" s="396"/>
      <c r="DT5" s="397"/>
      <c r="DU5" s="387"/>
      <c r="DV5" s="388"/>
      <c r="DW5" s="388"/>
      <c r="DX5" s="388"/>
      <c r="DY5" s="388"/>
      <c r="DZ5" s="388"/>
      <c r="EA5" s="388"/>
      <c r="EB5" s="389"/>
      <c r="EC5" s="390"/>
      <c r="ED5" s="391"/>
      <c r="EE5" s="390"/>
      <c r="EF5" s="391"/>
      <c r="EG5" s="398"/>
      <c r="EH5" s="390"/>
      <c r="EI5" s="391"/>
      <c r="EJ5" s="396"/>
      <c r="EK5" s="399"/>
      <c r="EL5" s="399"/>
      <c r="EM5" s="399"/>
      <c r="EN5" s="397"/>
      <c r="EO5" s="387"/>
      <c r="EP5" s="389"/>
      <c r="EQ5" s="378"/>
      <c r="ER5" s="379"/>
      <c r="ES5" s="379"/>
      <c r="ET5" s="379"/>
      <c r="EU5" s="380"/>
      <c r="EV5" s="378"/>
      <c r="EW5" s="379"/>
      <c r="EX5" s="379"/>
      <c r="EY5" s="379"/>
      <c r="EZ5" s="380"/>
      <c r="FA5" s="381"/>
      <c r="FB5" s="382"/>
      <c r="FC5" s="383"/>
      <c r="FD5" s="384"/>
      <c r="FE5" s="385"/>
      <c r="FF5" s="386"/>
      <c r="FG5" s="377"/>
      <c r="FH5" s="156"/>
      <c r="FI5" s="156"/>
      <c r="FJ5" s="183"/>
      <c r="FK5" s="183"/>
      <c r="FL5" s="183"/>
      <c r="FM5" s="183"/>
      <c r="FN5" s="183"/>
      <c r="FO5" s="183"/>
      <c r="FP5" s="183"/>
      <c r="FQ5" s="183"/>
      <c r="FR5" s="183"/>
      <c r="FS5" s="183"/>
      <c r="FT5" s="183"/>
      <c r="FU5" s="183"/>
      <c r="FV5" s="183"/>
      <c r="FW5" s="183"/>
      <c r="FX5" s="183"/>
      <c r="FY5" s="183"/>
      <c r="FZ5" s="183"/>
      <c r="GA5" s="183"/>
      <c r="GB5" s="183"/>
      <c r="GC5" s="183"/>
      <c r="GD5" s="183"/>
      <c r="GE5" s="183"/>
      <c r="GF5" s="183"/>
      <c r="GG5" s="183"/>
      <c r="GH5" s="183"/>
      <c r="GI5" s="183"/>
      <c r="GJ5" s="183"/>
      <c r="GK5" s="183"/>
      <c r="GL5" s="183"/>
      <c r="GM5" s="183"/>
      <c r="GN5" s="183"/>
      <c r="GO5" s="183"/>
      <c r="GP5" s="156"/>
    </row>
    <row r="6" spans="1:198" ht="63.75" thickBot="1" x14ac:dyDescent="0.25">
      <c r="A6" s="460"/>
      <c r="B6" s="461"/>
      <c r="C6" s="461"/>
      <c r="D6" s="462"/>
      <c r="E6" s="162" t="s">
        <v>219</v>
      </c>
      <c r="F6" s="163" t="s">
        <v>220</v>
      </c>
      <c r="G6" s="163" t="s">
        <v>221</v>
      </c>
      <c r="H6" s="164" t="s">
        <v>222</v>
      </c>
      <c r="I6" s="162" t="s">
        <v>219</v>
      </c>
      <c r="J6" s="163" t="s">
        <v>220</v>
      </c>
      <c r="K6" s="163" t="s">
        <v>221</v>
      </c>
      <c r="L6" s="164" t="s">
        <v>222</v>
      </c>
      <c r="M6" s="162" t="s">
        <v>219</v>
      </c>
      <c r="N6" s="163" t="s">
        <v>220</v>
      </c>
      <c r="O6" s="163" t="s">
        <v>221</v>
      </c>
      <c r="P6" s="164" t="s">
        <v>222</v>
      </c>
      <c r="Q6" s="162" t="s">
        <v>219</v>
      </c>
      <c r="R6" s="163" t="s">
        <v>220</v>
      </c>
      <c r="S6" s="163" t="s">
        <v>221</v>
      </c>
      <c r="T6" s="164" t="s">
        <v>222</v>
      </c>
      <c r="U6" s="165" t="s">
        <v>223</v>
      </c>
      <c r="V6" s="163" t="s">
        <v>220</v>
      </c>
      <c r="W6" s="153" t="s">
        <v>224</v>
      </c>
      <c r="X6" s="154" t="s">
        <v>49</v>
      </c>
      <c r="Y6" s="154" t="s">
        <v>225</v>
      </c>
      <c r="Z6" s="154" t="s">
        <v>226</v>
      </c>
      <c r="AA6" s="154" t="s">
        <v>227</v>
      </c>
      <c r="AB6" s="162" t="s">
        <v>44</v>
      </c>
      <c r="AC6" s="163" t="s">
        <v>228</v>
      </c>
      <c r="AD6" s="164" t="s">
        <v>229</v>
      </c>
      <c r="AE6" s="165" t="s">
        <v>44</v>
      </c>
      <c r="AF6" s="163" t="s">
        <v>228</v>
      </c>
      <c r="AG6" s="166" t="s">
        <v>229</v>
      </c>
      <c r="AH6" s="162" t="s">
        <v>44</v>
      </c>
      <c r="AI6" s="163" t="s">
        <v>228</v>
      </c>
      <c r="AJ6" s="166" t="s">
        <v>229</v>
      </c>
      <c r="AK6" s="166" t="s">
        <v>230</v>
      </c>
      <c r="AL6" s="162" t="s">
        <v>231</v>
      </c>
      <c r="AM6" s="153" t="s">
        <v>220</v>
      </c>
      <c r="AN6" s="181" t="s">
        <v>232</v>
      </c>
      <c r="AO6" s="162" t="s">
        <v>231</v>
      </c>
      <c r="AP6" s="153" t="s">
        <v>220</v>
      </c>
      <c r="AQ6" s="162" t="s">
        <v>231</v>
      </c>
      <c r="AR6" s="153" t="s">
        <v>220</v>
      </c>
      <c r="AS6" s="162" t="s">
        <v>231</v>
      </c>
      <c r="AT6" s="153" t="s">
        <v>220</v>
      </c>
      <c r="AU6" s="162" t="s">
        <v>231</v>
      </c>
      <c r="AV6" s="153" t="s">
        <v>220</v>
      </c>
      <c r="AW6" s="162" t="s">
        <v>231</v>
      </c>
      <c r="AX6" s="153" t="s">
        <v>220</v>
      </c>
      <c r="AY6" s="162" t="s">
        <v>231</v>
      </c>
      <c r="AZ6" s="153" t="s">
        <v>220</v>
      </c>
      <c r="BA6" s="162" t="s">
        <v>231</v>
      </c>
      <c r="BB6" s="153" t="s">
        <v>220</v>
      </c>
      <c r="BC6" s="162" t="s">
        <v>231</v>
      </c>
      <c r="BD6" s="153" t="s">
        <v>220</v>
      </c>
      <c r="BE6" s="162" t="s">
        <v>231</v>
      </c>
      <c r="BF6" s="153" t="s">
        <v>220</v>
      </c>
      <c r="BG6" s="162" t="s">
        <v>231</v>
      </c>
      <c r="BH6" s="153" t="s">
        <v>220</v>
      </c>
      <c r="BI6" s="162" t="s">
        <v>233</v>
      </c>
      <c r="BJ6" s="162" t="s">
        <v>233</v>
      </c>
      <c r="BK6" s="162" t="s">
        <v>233</v>
      </c>
      <c r="BL6" s="162" t="s">
        <v>234</v>
      </c>
      <c r="BM6" s="154" t="s">
        <v>235</v>
      </c>
      <c r="BN6" s="167" t="s">
        <v>236</v>
      </c>
      <c r="BO6" s="168" t="s">
        <v>237</v>
      </c>
      <c r="BP6" s="167" t="s">
        <v>238</v>
      </c>
      <c r="BQ6" s="168" t="s">
        <v>237</v>
      </c>
      <c r="BR6" s="167" t="s">
        <v>239</v>
      </c>
      <c r="BS6" s="168" t="s">
        <v>237</v>
      </c>
      <c r="BT6" s="180"/>
      <c r="BU6" s="180"/>
      <c r="BV6" s="143" t="s">
        <v>240</v>
      </c>
      <c r="BW6" s="144" t="s">
        <v>241</v>
      </c>
      <c r="BX6" s="144" t="s">
        <v>242</v>
      </c>
      <c r="BY6" s="479">
        <v>6</v>
      </c>
      <c r="BZ6" s="480"/>
      <c r="CA6" s="169" t="s">
        <v>243</v>
      </c>
      <c r="CB6" s="169" t="s">
        <v>243</v>
      </c>
      <c r="CC6" s="169" t="s">
        <v>243</v>
      </c>
      <c r="CD6" s="169" t="s">
        <v>243</v>
      </c>
      <c r="CE6" s="169" t="s">
        <v>243</v>
      </c>
      <c r="CF6" s="169" t="s">
        <v>243</v>
      </c>
      <c r="CG6" s="169" t="s">
        <v>243</v>
      </c>
      <c r="CH6" s="169" t="s">
        <v>243</v>
      </c>
      <c r="CI6" s="170" t="s">
        <v>60</v>
      </c>
      <c r="CJ6" s="171" t="s">
        <v>61</v>
      </c>
      <c r="CK6" s="171" t="s">
        <v>62</v>
      </c>
      <c r="CL6" s="172" t="s">
        <v>244</v>
      </c>
      <c r="CM6" s="170" t="s">
        <v>245</v>
      </c>
      <c r="CN6" s="171" t="s">
        <v>33</v>
      </c>
      <c r="CO6" s="172" t="s">
        <v>66</v>
      </c>
      <c r="CP6" s="170" t="s">
        <v>246</v>
      </c>
      <c r="CQ6" s="171" t="s">
        <v>247</v>
      </c>
      <c r="CR6" s="171" t="s">
        <v>69</v>
      </c>
      <c r="CS6" s="171" t="s">
        <v>15</v>
      </c>
      <c r="CT6" s="171" t="s">
        <v>70</v>
      </c>
      <c r="CU6" s="171" t="s">
        <v>248</v>
      </c>
      <c r="CV6" s="171" t="s">
        <v>26</v>
      </c>
      <c r="CW6" s="172" t="s">
        <v>249</v>
      </c>
      <c r="CX6" s="170" t="s">
        <v>73</v>
      </c>
      <c r="CY6" s="171" t="s">
        <v>74</v>
      </c>
      <c r="CZ6" s="171" t="s">
        <v>75</v>
      </c>
      <c r="DA6" s="171" t="s">
        <v>39</v>
      </c>
      <c r="DB6" s="171" t="s">
        <v>76</v>
      </c>
      <c r="DC6" s="171" t="s">
        <v>250</v>
      </c>
      <c r="DD6" s="173" t="s">
        <v>251</v>
      </c>
      <c r="DE6" s="170" t="s">
        <v>60</v>
      </c>
      <c r="DF6" s="171" t="s">
        <v>61</v>
      </c>
      <c r="DG6" s="171" t="s">
        <v>62</v>
      </c>
      <c r="DH6" s="172" t="s">
        <v>252</v>
      </c>
      <c r="DI6" s="170" t="s">
        <v>245</v>
      </c>
      <c r="DJ6" s="171" t="s">
        <v>253</v>
      </c>
      <c r="DK6" s="171" t="s">
        <v>254</v>
      </c>
      <c r="DL6" s="171" t="s">
        <v>244</v>
      </c>
      <c r="DM6" s="171" t="s">
        <v>49</v>
      </c>
      <c r="DN6" s="172" t="s">
        <v>75</v>
      </c>
      <c r="DO6" s="170" t="s">
        <v>39</v>
      </c>
      <c r="DP6" s="171" t="s">
        <v>15</v>
      </c>
      <c r="DQ6" s="171" t="s">
        <v>255</v>
      </c>
      <c r="DR6" s="172" t="s">
        <v>34</v>
      </c>
      <c r="DS6" s="170" t="s">
        <v>33</v>
      </c>
      <c r="DT6" s="172" t="s">
        <v>256</v>
      </c>
      <c r="DU6" s="170" t="s">
        <v>248</v>
      </c>
      <c r="DV6" s="171" t="s">
        <v>26</v>
      </c>
      <c r="DW6" s="171" t="s">
        <v>84</v>
      </c>
      <c r="DX6" s="171" t="s">
        <v>76</v>
      </c>
      <c r="DY6" s="171" t="s">
        <v>41</v>
      </c>
      <c r="DZ6" s="171" t="s">
        <v>40</v>
      </c>
      <c r="EA6" s="171" t="s">
        <v>249</v>
      </c>
      <c r="EB6" s="173" t="s">
        <v>71</v>
      </c>
      <c r="EC6" s="170" t="s">
        <v>257</v>
      </c>
      <c r="ED6" s="171" t="s">
        <v>258</v>
      </c>
      <c r="EE6" s="170" t="s">
        <v>257</v>
      </c>
      <c r="EF6" s="171" t="s">
        <v>258</v>
      </c>
      <c r="EG6" s="173" t="s">
        <v>259</v>
      </c>
      <c r="EH6" s="170" t="s">
        <v>257</v>
      </c>
      <c r="EI6" s="171" t="s">
        <v>258</v>
      </c>
      <c r="EJ6" s="170" t="s">
        <v>83</v>
      </c>
      <c r="EK6" s="171" t="s">
        <v>245</v>
      </c>
      <c r="EL6" s="171" t="s">
        <v>70</v>
      </c>
      <c r="EM6" s="171" t="s">
        <v>252</v>
      </c>
      <c r="EN6" s="172" t="s">
        <v>76</v>
      </c>
      <c r="EO6" s="174" t="s">
        <v>260</v>
      </c>
      <c r="EP6" s="174" t="s">
        <v>261</v>
      </c>
      <c r="EQ6" s="175" t="s">
        <v>62</v>
      </c>
      <c r="ER6" s="176" t="s">
        <v>69</v>
      </c>
      <c r="ES6" s="176" t="s">
        <v>60</v>
      </c>
      <c r="ET6" s="176" t="s">
        <v>61</v>
      </c>
      <c r="EU6" s="177" t="s">
        <v>245</v>
      </c>
      <c r="EV6" s="175" t="s">
        <v>62</v>
      </c>
      <c r="EW6" s="176" t="s">
        <v>61</v>
      </c>
      <c r="EX6" s="176" t="s">
        <v>60</v>
      </c>
      <c r="EY6" s="176" t="s">
        <v>245</v>
      </c>
      <c r="EZ6" s="177" t="s">
        <v>70</v>
      </c>
      <c r="FA6" s="178" t="s">
        <v>62</v>
      </c>
      <c r="FB6" s="177" t="s">
        <v>69</v>
      </c>
      <c r="FC6" s="178" t="s">
        <v>62</v>
      </c>
      <c r="FD6" s="177" t="s">
        <v>69</v>
      </c>
      <c r="FE6" s="178" t="s">
        <v>62</v>
      </c>
      <c r="FF6" s="177" t="s">
        <v>69</v>
      </c>
      <c r="FG6" s="179"/>
      <c r="FH6" s="179"/>
      <c r="FI6" s="179"/>
      <c r="FJ6" s="183"/>
      <c r="FK6" s="183"/>
      <c r="FL6" s="183"/>
      <c r="FM6" s="183"/>
      <c r="FN6" s="183"/>
      <c r="FO6" s="183"/>
      <c r="FP6" s="183"/>
      <c r="FQ6" s="183"/>
      <c r="FR6" s="183"/>
      <c r="FS6" s="183"/>
      <c r="FT6" s="183"/>
      <c r="FU6" s="183"/>
      <c r="FV6" s="183"/>
      <c r="FW6" s="183"/>
      <c r="FX6" s="183"/>
      <c r="FY6" s="183"/>
      <c r="FZ6" s="183"/>
      <c r="GA6" s="183"/>
      <c r="GB6" s="183"/>
      <c r="GC6" s="183"/>
      <c r="GD6" s="183"/>
      <c r="GE6" s="183"/>
      <c r="GF6" s="183"/>
      <c r="GG6" s="183"/>
      <c r="GH6" s="183"/>
      <c r="GI6" s="183"/>
      <c r="GJ6" s="183"/>
      <c r="GK6" s="183"/>
      <c r="GL6" s="183"/>
      <c r="GM6" s="183"/>
      <c r="GN6" s="183"/>
      <c r="GO6" s="183"/>
      <c r="GP6" s="179"/>
    </row>
    <row r="7" spans="1:198" x14ac:dyDescent="0.2">
      <c r="A7" s="497" t="s">
        <v>6</v>
      </c>
      <c r="B7" s="497"/>
      <c r="C7" s="497"/>
      <c r="D7" s="497"/>
      <c r="E7" s="98"/>
      <c r="F7" s="98">
        <v>0</v>
      </c>
      <c r="G7" s="98"/>
      <c r="H7" s="98"/>
      <c r="I7" s="98"/>
      <c r="J7" s="98">
        <v>0</v>
      </c>
      <c r="K7" s="98"/>
      <c r="L7" s="98"/>
      <c r="M7" s="98"/>
      <c r="N7" s="98">
        <v>0</v>
      </c>
      <c r="O7" s="98"/>
      <c r="P7" s="98"/>
      <c r="Q7" s="98"/>
      <c r="R7" s="98">
        <v>0</v>
      </c>
      <c r="S7" s="98"/>
      <c r="T7" s="98"/>
      <c r="U7" s="104">
        <v>267755</v>
      </c>
      <c r="V7" s="98">
        <v>8637.2580645161288</v>
      </c>
      <c r="W7" s="98"/>
      <c r="X7" s="98">
        <v>7.5186142857142855</v>
      </c>
      <c r="Y7" s="98">
        <v>7.8965000000000014</v>
      </c>
      <c r="Z7" s="98">
        <v>7.0065</v>
      </c>
      <c r="AA7" s="98">
        <v>1219.0214285714283</v>
      </c>
      <c r="AB7" s="98">
        <v>1.551771428571429</v>
      </c>
      <c r="AC7" s="98"/>
      <c r="AD7" s="98"/>
      <c r="AE7" s="98">
        <v>1.4051428571428572</v>
      </c>
      <c r="AF7" s="98"/>
      <c r="AG7" s="98"/>
      <c r="AH7" s="98"/>
      <c r="AI7" s="98"/>
      <c r="AJ7" s="98"/>
      <c r="AK7" s="98"/>
      <c r="AL7" s="98">
        <v>11895668</v>
      </c>
      <c r="AM7" s="98">
        <v>10885.523809523809</v>
      </c>
      <c r="AN7" s="100">
        <v>1.2946215692657319</v>
      </c>
      <c r="AO7" s="98">
        <v>275292.71428571426</v>
      </c>
      <c r="AP7" s="98">
        <v>390.5</v>
      </c>
      <c r="AQ7" s="98"/>
      <c r="AR7" s="98">
        <v>156.16666666666666</v>
      </c>
      <c r="AS7" s="98">
        <v>148588.82142857142</v>
      </c>
      <c r="AT7" s="98">
        <v>234.33333333333334</v>
      </c>
      <c r="AU7" s="98">
        <v>73836.78571428571</v>
      </c>
      <c r="AV7" s="98">
        <v>77.833333333333329</v>
      </c>
      <c r="AW7" s="98">
        <v>65549.857142857145</v>
      </c>
      <c r="AX7" s="98">
        <v>89</v>
      </c>
      <c r="AY7" s="98">
        <v>8214351.6785714282</v>
      </c>
      <c r="AZ7" s="98">
        <v>10207.444444444445</v>
      </c>
      <c r="BA7" s="98">
        <v>7493768.3214285718</v>
      </c>
      <c r="BB7" s="98">
        <v>7956.4047619047615</v>
      </c>
      <c r="BC7" s="98">
        <v>364711.71428571426</v>
      </c>
      <c r="BD7" s="98">
        <v>302.76190476190476</v>
      </c>
      <c r="BE7" s="98">
        <v>124133.65384615384</v>
      </c>
      <c r="BF7" s="98">
        <v>111.75396825396824</v>
      </c>
      <c r="BG7" s="98" t="e">
        <v>#DIV/0!</v>
      </c>
      <c r="BH7" s="98">
        <v>7541.8888888888896</v>
      </c>
      <c r="BI7" s="98">
        <v>5.924964285714287</v>
      </c>
      <c r="BJ7" s="98">
        <v>0.60949285714285717</v>
      </c>
      <c r="BK7" s="98">
        <v>1.3119842857142856</v>
      </c>
      <c r="BL7" s="98" t="e">
        <v>#DIV/0!</v>
      </c>
      <c r="BM7" s="98" t="e">
        <v>#DIV/0!</v>
      </c>
      <c r="BN7" s="98">
        <v>1295500.2</v>
      </c>
      <c r="BO7" s="98">
        <v>1354.1428571428571</v>
      </c>
      <c r="BP7" s="98">
        <v>692575.28</v>
      </c>
      <c r="BQ7" s="98">
        <v>548.83333333333337</v>
      </c>
      <c r="BR7" s="98">
        <v>2308688.7200000002</v>
      </c>
      <c r="BS7" s="98">
        <v>2067.2142857142858</v>
      </c>
      <c r="BT7" s="98">
        <v>4296741.68</v>
      </c>
      <c r="BU7" s="98">
        <v>3970.1666666666665</v>
      </c>
      <c r="BV7" s="98">
        <v>2458.9285714285716</v>
      </c>
      <c r="BW7" s="98">
        <v>1.2962962962962963</v>
      </c>
      <c r="BX7" s="98">
        <v>261.90476190476193</v>
      </c>
      <c r="BY7" s="98">
        <v>20635.333333333332</v>
      </c>
      <c r="BZ7" s="98">
        <v>2.2619047619047619</v>
      </c>
      <c r="CA7" s="98">
        <v>7.406071428571428</v>
      </c>
      <c r="CB7" s="98">
        <v>1.1172857142857142</v>
      </c>
      <c r="CC7" s="98">
        <v>21.642857142857146</v>
      </c>
      <c r="CD7" s="98">
        <v>662.8</v>
      </c>
      <c r="CE7" s="98">
        <v>665.6</v>
      </c>
      <c r="CF7" s="98">
        <v>3.6827857142857146</v>
      </c>
      <c r="CG7" s="98">
        <v>0.48628571428571427</v>
      </c>
      <c r="CH7" s="98">
        <v>1.2235714285714285</v>
      </c>
      <c r="CI7" s="98">
        <v>353.6</v>
      </c>
      <c r="CJ7" s="98">
        <v>791.5</v>
      </c>
      <c r="CK7" s="98">
        <v>363.1</v>
      </c>
      <c r="CL7" s="98">
        <v>67.557500000000005</v>
      </c>
      <c r="CM7" s="98">
        <v>45.55</v>
      </c>
      <c r="CN7" s="98">
        <v>8.5</v>
      </c>
      <c r="CO7" s="98">
        <v>45.5</v>
      </c>
      <c r="CP7" s="98">
        <v>72</v>
      </c>
      <c r="CQ7" s="98">
        <v>193</v>
      </c>
      <c r="CR7" s="98">
        <v>336</v>
      </c>
      <c r="CS7" s="98">
        <v>169</v>
      </c>
      <c r="CT7" s="98">
        <v>6.92</v>
      </c>
      <c r="CU7" s="98">
        <v>1.8</v>
      </c>
      <c r="CV7" s="98">
        <v>0.02</v>
      </c>
      <c r="CW7" s="98">
        <v>0.32</v>
      </c>
      <c r="CX7" s="98">
        <v>46</v>
      </c>
      <c r="CY7" s="98">
        <v>850</v>
      </c>
      <c r="CZ7" s="98">
        <v>94.203000000000003</v>
      </c>
      <c r="DA7" s="98">
        <v>0.3</v>
      </c>
      <c r="DB7" s="98">
        <v>1</v>
      </c>
      <c r="DC7" s="98">
        <v>180</v>
      </c>
      <c r="DD7" s="98">
        <v>310</v>
      </c>
      <c r="DE7" s="98">
        <v>3.8133333333333335</v>
      </c>
      <c r="DF7" s="98">
        <v>17.566666666666666</v>
      </c>
      <c r="DG7" s="98">
        <v>3.9433333333333329</v>
      </c>
      <c r="DH7" s="98">
        <v>1</v>
      </c>
      <c r="DI7" s="98">
        <v>7.8566666666666665</v>
      </c>
      <c r="DJ7" s="98">
        <v>9.5333333333333332</v>
      </c>
      <c r="DK7" s="98">
        <v>0.54700000000000004</v>
      </c>
      <c r="DL7" s="98">
        <v>32.04</v>
      </c>
      <c r="DM7" s="98">
        <v>7.0766666666666653</v>
      </c>
      <c r="DN7" s="98">
        <v>89.953999999999994</v>
      </c>
      <c r="DO7" s="98">
        <v>0.2</v>
      </c>
      <c r="DP7" s="98">
        <v>192</v>
      </c>
      <c r="DQ7" s="98">
        <v>4.5999999999999996</v>
      </c>
      <c r="DR7" s="98">
        <v>1.0620000000000001</v>
      </c>
      <c r="DS7" s="98">
        <v>5</v>
      </c>
      <c r="DT7" s="98">
        <v>22.02</v>
      </c>
      <c r="DU7" s="98">
        <v>0.08</v>
      </c>
      <c r="DV7" s="98">
        <v>0.02</v>
      </c>
      <c r="DW7" s="98">
        <v>7.8</v>
      </c>
      <c r="DX7" s="98">
        <v>1</v>
      </c>
      <c r="DY7" s="98">
        <v>3.19</v>
      </c>
      <c r="DZ7" s="98">
        <v>0.2</v>
      </c>
      <c r="EA7" s="98">
        <v>0.13</v>
      </c>
      <c r="EB7" s="98">
        <v>0.2</v>
      </c>
      <c r="EC7" s="98">
        <v>4.7060000000000013</v>
      </c>
      <c r="ED7" s="98">
        <v>67.145999999999987</v>
      </c>
      <c r="EE7" s="98">
        <v>3.5833333333333335</v>
      </c>
      <c r="EF7" s="98">
        <v>73.081666666666663</v>
      </c>
      <c r="EG7" s="98" t="e">
        <v>#DIV/0!</v>
      </c>
      <c r="EH7" s="98">
        <v>17.282500000000002</v>
      </c>
      <c r="EI7" s="98">
        <v>74.818749999999994</v>
      </c>
      <c r="EJ7" s="98" t="e">
        <v>#DIV/0!</v>
      </c>
      <c r="EK7" s="98" t="e">
        <v>#DIV/0!</v>
      </c>
      <c r="EL7" s="98" t="e">
        <v>#DIV/0!</v>
      </c>
      <c r="EM7" s="98" t="e">
        <v>#DIV/0!</v>
      </c>
      <c r="EN7" s="98" t="e">
        <v>#DIV/0!</v>
      </c>
      <c r="EO7" s="98" t="e">
        <v>#DIV/0!</v>
      </c>
      <c r="EP7" s="98" t="e">
        <v>#DIV/0!</v>
      </c>
      <c r="EQ7" s="98" t="e">
        <v>#DIV/0!</v>
      </c>
      <c r="ER7" s="98" t="e">
        <v>#DIV/0!</v>
      </c>
      <c r="ES7" s="98" t="e">
        <v>#DIV/0!</v>
      </c>
      <c r="ET7" s="98" t="e">
        <v>#DIV/0!</v>
      </c>
      <c r="EU7" s="98" t="e">
        <v>#DIV/0!</v>
      </c>
      <c r="EV7" s="98">
        <v>3620</v>
      </c>
      <c r="EW7" s="98">
        <v>3793.75</v>
      </c>
      <c r="EX7" s="98"/>
      <c r="EY7" s="98">
        <v>57.6</v>
      </c>
      <c r="EZ7" s="98">
        <v>158.25</v>
      </c>
      <c r="FA7" s="98">
        <v>6077.7777777777774</v>
      </c>
      <c r="FB7" s="98">
        <v>4888.8888888888887</v>
      </c>
      <c r="FC7" s="98">
        <v>5915.5555555555557</v>
      </c>
      <c r="FD7" s="98">
        <v>4766.666666666667</v>
      </c>
      <c r="FE7" s="98">
        <v>9762.2222222222226</v>
      </c>
      <c r="FF7" s="98">
        <v>7615.5555555555557</v>
      </c>
      <c r="FG7" s="98">
        <v>35.166666666666664</v>
      </c>
      <c r="FH7" s="99">
        <v>421.99999999999994</v>
      </c>
      <c r="FI7" s="101"/>
      <c r="FJ7" s="103"/>
      <c r="FK7" s="103"/>
      <c r="FL7" s="103"/>
      <c r="FM7" s="103"/>
      <c r="FN7" s="103"/>
      <c r="FO7" s="103"/>
      <c r="FP7" s="103"/>
      <c r="FQ7" s="103"/>
      <c r="FR7" s="103"/>
      <c r="FS7" s="103"/>
      <c r="FT7" s="103"/>
      <c r="FU7" s="103"/>
      <c r="FV7" s="103"/>
      <c r="FW7" s="103"/>
      <c r="FX7" s="103"/>
      <c r="FY7" s="103"/>
      <c r="FZ7" s="103"/>
      <c r="GA7" s="103"/>
      <c r="GB7" s="103"/>
      <c r="GC7" s="103"/>
      <c r="GD7" s="103"/>
      <c r="GE7" s="103"/>
      <c r="GF7" s="103"/>
      <c r="GG7" s="103"/>
      <c r="GH7" s="103"/>
      <c r="GI7" s="103"/>
      <c r="GJ7" s="103"/>
      <c r="GK7" s="103"/>
      <c r="GL7" s="103"/>
      <c r="GM7" s="103"/>
      <c r="GN7" s="103"/>
      <c r="GO7" s="103"/>
      <c r="GP7" s="102"/>
    </row>
    <row r="8" spans="1:198" x14ac:dyDescent="0.2">
      <c r="A8" s="498" t="s">
        <v>6</v>
      </c>
      <c r="B8" s="498"/>
      <c r="C8" s="498"/>
      <c r="D8" s="498"/>
      <c r="E8" s="105"/>
      <c r="F8" s="105" t="e">
        <v>#DIV/0!</v>
      </c>
      <c r="G8" s="105"/>
      <c r="H8" s="105"/>
      <c r="I8" s="105"/>
      <c r="J8" s="105" t="e">
        <v>#DIV/0!</v>
      </c>
      <c r="K8" s="105"/>
      <c r="L8" s="105"/>
      <c r="M8" s="105"/>
      <c r="N8" s="105" t="e">
        <v>#DIV/0!</v>
      </c>
      <c r="O8" s="105"/>
      <c r="P8" s="105"/>
      <c r="Q8" s="105"/>
      <c r="R8" s="105" t="e">
        <v>#DIV/0!</v>
      </c>
      <c r="S8" s="105"/>
      <c r="T8" s="105"/>
      <c r="U8" s="111">
        <v>236178</v>
      </c>
      <c r="V8" s="105">
        <v>8434.9285714285706</v>
      </c>
      <c r="W8" s="105"/>
      <c r="X8" s="105">
        <v>7.609630769230769</v>
      </c>
      <c r="Y8" s="105">
        <v>7.9669999999999987</v>
      </c>
      <c r="Z8" s="105">
        <v>6.9749999999999988</v>
      </c>
      <c r="AA8" s="105">
        <v>1217.896153846154</v>
      </c>
      <c r="AB8" s="105">
        <v>1.9253307692307697</v>
      </c>
      <c r="AC8" s="105"/>
      <c r="AD8" s="105"/>
      <c r="AE8" s="105">
        <v>1.6252923076923078</v>
      </c>
      <c r="AF8" s="105"/>
      <c r="AG8" s="105"/>
      <c r="AH8" s="105"/>
      <c r="AI8" s="105"/>
      <c r="AJ8" s="105"/>
      <c r="AK8" s="105"/>
      <c r="AL8" s="105">
        <v>12209991.25</v>
      </c>
      <c r="AM8" s="105">
        <v>10324.619047619048</v>
      </c>
      <c r="AN8" s="107" t="e">
        <v>#DIV/0!</v>
      </c>
      <c r="AO8" s="105">
        <v>285546.30434782611</v>
      </c>
      <c r="AP8" s="105">
        <v>383.94117647058823</v>
      </c>
      <c r="AQ8" s="105"/>
      <c r="AR8" s="105">
        <v>185.76470588235293</v>
      </c>
      <c r="AS8" s="105">
        <v>153699.66666666666</v>
      </c>
      <c r="AT8" s="105">
        <v>198.1764705882353</v>
      </c>
      <c r="AU8" s="105">
        <v>76024.791666666672</v>
      </c>
      <c r="AV8" s="105">
        <v>77.17647058823529</v>
      </c>
      <c r="AW8" s="105">
        <v>68115.416666666672</v>
      </c>
      <c r="AX8" s="105">
        <v>100.47058823529412</v>
      </c>
      <c r="AY8" s="105">
        <v>8439402.3478260878</v>
      </c>
      <c r="AZ8" s="105">
        <v>5352.7647058823532</v>
      </c>
      <c r="BA8" s="105">
        <v>7739426.3913043477</v>
      </c>
      <c r="BB8" s="105">
        <v>8444.9047619047615</v>
      </c>
      <c r="BC8" s="105">
        <v>374497.91304347827</v>
      </c>
      <c r="BD8" s="105">
        <v>329.71428571428572</v>
      </c>
      <c r="BE8" s="105">
        <v>127529.18181818182</v>
      </c>
      <c r="BF8" s="105">
        <v>101.14285714285714</v>
      </c>
      <c r="BG8" s="105" t="e">
        <v>#DIV/0!</v>
      </c>
      <c r="BH8" s="105">
        <v>8014.0476190476193</v>
      </c>
      <c r="BI8" s="105">
        <v>4.6213415384615377</v>
      </c>
      <c r="BJ8" s="105">
        <v>0.70487846153846145</v>
      </c>
      <c r="BK8" s="105">
        <v>1.1268776923076922</v>
      </c>
      <c r="BL8" s="105" t="e">
        <v>#DIV/0!</v>
      </c>
      <c r="BM8" s="105" t="e">
        <v>#DIV/0!</v>
      </c>
      <c r="BN8" s="105">
        <v>1343449.3333333333</v>
      </c>
      <c r="BO8" s="105">
        <v>1497.3809523809523</v>
      </c>
      <c r="BP8" s="105">
        <v>713985.875</v>
      </c>
      <c r="BQ8" s="105">
        <v>746.14285714285711</v>
      </c>
      <c r="BR8" s="105">
        <v>2364652.6666666665</v>
      </c>
      <c r="BS8" s="105">
        <v>1818.7142857142858</v>
      </c>
      <c r="BT8" s="105">
        <v>4422067.416666667</v>
      </c>
      <c r="BU8" s="105">
        <v>4061.0952380952381</v>
      </c>
      <c r="BV8" s="105">
        <v>2350</v>
      </c>
      <c r="BW8" s="105">
        <v>1.6666666666666667</v>
      </c>
      <c r="BX8" s="105">
        <v>257.14285714285717</v>
      </c>
      <c r="BY8" s="105">
        <v>20715.352941176472</v>
      </c>
      <c r="BZ8" s="105">
        <v>2.2857142857142856</v>
      </c>
      <c r="CA8" s="105">
        <v>7.53125</v>
      </c>
      <c r="CB8" s="105">
        <v>1.1365416666666668</v>
      </c>
      <c r="CC8" s="105">
        <v>21</v>
      </c>
      <c r="CD8" s="105">
        <v>493.95833333333331</v>
      </c>
      <c r="CE8" s="105">
        <v>500.20833333333331</v>
      </c>
      <c r="CF8" s="105">
        <v>5.1968181818181813</v>
      </c>
      <c r="CG8" s="105">
        <v>1.1552916666666666</v>
      </c>
      <c r="CH8" s="105">
        <v>1.1266666666666665</v>
      </c>
      <c r="CI8" s="105">
        <v>371.3</v>
      </c>
      <c r="CJ8" s="105">
        <v>866.4</v>
      </c>
      <c r="CK8" s="105">
        <v>311.60000000000002</v>
      </c>
      <c r="CL8" s="105">
        <v>50.316666666666663</v>
      </c>
      <c r="CM8" s="105">
        <v>34.9</v>
      </c>
      <c r="CN8" s="105">
        <v>5</v>
      </c>
      <c r="CO8" s="105">
        <v>17.25</v>
      </c>
      <c r="CP8" s="105">
        <v>140</v>
      </c>
      <c r="CQ8" s="105">
        <v>230</v>
      </c>
      <c r="CR8" s="105">
        <v>200</v>
      </c>
      <c r="CS8" s="105">
        <v>180</v>
      </c>
      <c r="CT8" s="105" t="e">
        <v>#DIV/0!</v>
      </c>
      <c r="CU8" s="105">
        <v>0.4</v>
      </c>
      <c r="CV8" s="105">
        <v>0.02</v>
      </c>
      <c r="CW8" s="105">
        <v>0.1</v>
      </c>
      <c r="CX8" s="105" t="e">
        <v>#DIV/0!</v>
      </c>
      <c r="CY8" s="105" t="e">
        <v>#DIV/0!</v>
      </c>
      <c r="CZ8" s="105" t="e">
        <v>#DIV/0!</v>
      </c>
      <c r="DA8" s="105" t="e">
        <v>#DIV/0!</v>
      </c>
      <c r="DB8" s="105" t="e">
        <v>#DIV/0!</v>
      </c>
      <c r="DC8" s="105" t="e">
        <v>#DIV/0!</v>
      </c>
      <c r="DD8" s="105" t="e">
        <v>#DIV/0!</v>
      </c>
      <c r="DE8" s="105">
        <v>3.3624999999999998</v>
      </c>
      <c r="DF8" s="105">
        <v>19.375</v>
      </c>
      <c r="DG8" s="105">
        <v>4.0362499999999999</v>
      </c>
      <c r="DH8" s="105">
        <v>4.875</v>
      </c>
      <c r="DI8" s="105">
        <v>9.2025000000000006</v>
      </c>
      <c r="DJ8" s="105">
        <v>5.4275000000000011</v>
      </c>
      <c r="DK8" s="105">
        <v>3.2825000000000002</v>
      </c>
      <c r="DL8" s="105">
        <v>14.46</v>
      </c>
      <c r="DM8" s="105">
        <v>7.4849999999999994</v>
      </c>
      <c r="DN8" s="105">
        <v>103.82599999999999</v>
      </c>
      <c r="DO8" s="105">
        <v>0.2</v>
      </c>
      <c r="DP8" s="105">
        <v>187</v>
      </c>
      <c r="DQ8" s="105">
        <v>3.72</v>
      </c>
      <c r="DR8" s="105">
        <v>1.08</v>
      </c>
      <c r="DS8" s="105">
        <v>5</v>
      </c>
      <c r="DT8" s="105">
        <v>22.790000000000003</v>
      </c>
      <c r="DU8" s="105" t="e">
        <v>#DIV/0!</v>
      </c>
      <c r="DV8" s="105" t="e">
        <v>#DIV/0!</v>
      </c>
      <c r="DW8" s="105" t="e">
        <v>#DIV/0!</v>
      </c>
      <c r="DX8" s="105" t="e">
        <v>#DIV/0!</v>
      </c>
      <c r="DY8" s="105" t="e">
        <v>#DIV/0!</v>
      </c>
      <c r="DZ8" s="105" t="e">
        <v>#DIV/0!</v>
      </c>
      <c r="EA8" s="105" t="e">
        <v>#DIV/0!</v>
      </c>
      <c r="EB8" s="105" t="e">
        <v>#DIV/0!</v>
      </c>
      <c r="EC8" s="105">
        <v>5.6275000000000004</v>
      </c>
      <c r="ED8" s="105">
        <v>76.42</v>
      </c>
      <c r="EE8" s="105">
        <v>3.6980000000000004</v>
      </c>
      <c r="EF8" s="105">
        <v>74.272000000000006</v>
      </c>
      <c r="EG8" s="105" t="e">
        <v>#DIV/0!</v>
      </c>
      <c r="EH8" s="105">
        <v>18.902000000000001</v>
      </c>
      <c r="EI8" s="105">
        <v>76.64800000000001</v>
      </c>
      <c r="EJ8" s="105">
        <v>14022</v>
      </c>
      <c r="EK8" s="105">
        <v>1471</v>
      </c>
      <c r="EL8" s="105">
        <v>3477</v>
      </c>
      <c r="EM8" s="105">
        <v>36000</v>
      </c>
      <c r="EN8" s="105">
        <v>1</v>
      </c>
      <c r="EO8" s="105" t="e">
        <v>#DIV/0!</v>
      </c>
      <c r="EP8" s="105" t="e">
        <v>#DIV/0!</v>
      </c>
      <c r="EQ8" s="105" t="e">
        <v>#DIV/0!</v>
      </c>
      <c r="ER8" s="105" t="e">
        <v>#DIV/0!</v>
      </c>
      <c r="ES8" s="105" t="e">
        <v>#DIV/0!</v>
      </c>
      <c r="ET8" s="105" t="e">
        <v>#DIV/0!</v>
      </c>
      <c r="EU8" s="105" t="e">
        <v>#DIV/0!</v>
      </c>
      <c r="EV8" s="105">
        <v>2265.5</v>
      </c>
      <c r="EW8" s="105">
        <v>3192.5</v>
      </c>
      <c r="EX8" s="105"/>
      <c r="EY8" s="105">
        <v>35.647500000000001</v>
      </c>
      <c r="EZ8" s="105">
        <v>140.67500000000001</v>
      </c>
      <c r="FA8" s="105">
        <v>5327.5</v>
      </c>
      <c r="FB8" s="105">
        <v>4320</v>
      </c>
      <c r="FC8" s="105">
        <v>5302.5</v>
      </c>
      <c r="FD8" s="105">
        <v>4117.5</v>
      </c>
      <c r="FE8" s="105">
        <v>9525.7142857142862</v>
      </c>
      <c r="FF8" s="105">
        <v>7402.8571428571431</v>
      </c>
      <c r="FG8" s="105">
        <v>46.248571428571431</v>
      </c>
      <c r="FH8" s="106">
        <v>323.74</v>
      </c>
      <c r="FI8" s="108"/>
      <c r="FJ8" s="110"/>
      <c r="FK8" s="110"/>
      <c r="FL8" s="110"/>
      <c r="FM8" s="110"/>
      <c r="FN8" s="110"/>
      <c r="FO8" s="110"/>
      <c r="FP8" s="110"/>
      <c r="FQ8" s="110"/>
      <c r="FR8" s="110"/>
      <c r="FS8" s="110"/>
      <c r="FT8" s="110"/>
      <c r="FU8" s="110"/>
      <c r="FV8" s="110"/>
      <c r="FW8" s="110"/>
      <c r="FX8" s="110"/>
      <c r="FY8" s="110"/>
      <c r="FZ8" s="110"/>
      <c r="GA8" s="110"/>
      <c r="GB8" s="110"/>
      <c r="GC8" s="110"/>
      <c r="GD8" s="110"/>
      <c r="GE8" s="110"/>
      <c r="GF8" s="110"/>
      <c r="GG8" s="110"/>
      <c r="GH8" s="110"/>
      <c r="GI8" s="110"/>
      <c r="GJ8" s="110"/>
      <c r="GK8" s="110"/>
      <c r="GL8" s="110"/>
      <c r="GM8" s="110"/>
      <c r="GN8" s="110"/>
      <c r="GO8" s="110"/>
      <c r="GP8" s="109"/>
    </row>
    <row r="9" spans="1:198" x14ac:dyDescent="0.2">
      <c r="A9" s="499" t="s">
        <v>6</v>
      </c>
      <c r="B9" s="500"/>
      <c r="C9" s="500"/>
      <c r="D9" s="501"/>
      <c r="E9" s="112"/>
      <c r="F9" s="112" t="e">
        <v>#DIV/0!</v>
      </c>
      <c r="G9" s="112"/>
      <c r="H9" s="112"/>
      <c r="I9" s="112"/>
      <c r="J9" s="112" t="e">
        <v>#DIV/0!</v>
      </c>
      <c r="K9" s="112"/>
      <c r="L9" s="112"/>
      <c r="M9" s="112"/>
      <c r="N9" s="112" t="e">
        <v>#DIV/0!</v>
      </c>
      <c r="O9" s="112"/>
      <c r="P9" s="112"/>
      <c r="Q9" s="112"/>
      <c r="R9" s="112" t="e">
        <v>#DIV/0!</v>
      </c>
      <c r="S9" s="112"/>
      <c r="T9" s="112"/>
      <c r="U9" s="118">
        <v>228160</v>
      </c>
      <c r="V9" s="112">
        <v>7351.05</v>
      </c>
      <c r="W9" s="112"/>
      <c r="X9" s="112">
        <v>7.6057000000000006</v>
      </c>
      <c r="Y9" s="112">
        <v>7.9214999999999991</v>
      </c>
      <c r="Z9" s="112">
        <v>6.9920000000000018</v>
      </c>
      <c r="AA9" s="112">
        <v>1243.4742857142855</v>
      </c>
      <c r="AB9" s="112">
        <v>1.6873428571428568</v>
      </c>
      <c r="AC9" s="112"/>
      <c r="AD9" s="112"/>
      <c r="AE9" s="112">
        <v>1.5215000000000003</v>
      </c>
      <c r="AF9" s="112"/>
      <c r="AG9" s="112"/>
      <c r="AH9" s="112"/>
      <c r="AI9" s="112"/>
      <c r="AJ9" s="112"/>
      <c r="AK9" s="112"/>
      <c r="AL9" s="112">
        <v>12475851.629629629</v>
      </c>
      <c r="AM9" s="112">
        <v>8808.2380952380954</v>
      </c>
      <c r="AN9" s="114">
        <v>1.1996966142615779</v>
      </c>
      <c r="AO9" s="112">
        <v>295760.96296296298</v>
      </c>
      <c r="AP9" s="112">
        <v>482.94444444444446</v>
      </c>
      <c r="AQ9" s="112"/>
      <c r="AR9" s="112">
        <v>237.72222222222223</v>
      </c>
      <c r="AS9" s="112">
        <v>158868.74074074073</v>
      </c>
      <c r="AT9" s="112">
        <v>245.22222222222223</v>
      </c>
      <c r="AU9" s="112">
        <v>77914.222222222219</v>
      </c>
      <c r="AV9" s="112">
        <v>87.833333333333329</v>
      </c>
      <c r="AW9" s="112">
        <v>70265.333333333328</v>
      </c>
      <c r="AX9" s="112">
        <v>101.05555555555556</v>
      </c>
      <c r="AY9" s="112">
        <v>8556782.2962962966</v>
      </c>
      <c r="AZ9" s="112">
        <v>5758.5555555555557</v>
      </c>
      <c r="BA9" s="112">
        <v>7962497.5925925924</v>
      </c>
      <c r="BB9" s="112">
        <v>7272.4761904761908</v>
      </c>
      <c r="BC9" s="112">
        <v>384287.11111111112</v>
      </c>
      <c r="BD9" s="112">
        <v>316.61904761904759</v>
      </c>
      <c r="BE9" s="112">
        <v>130387.62962962964</v>
      </c>
      <c r="BF9" s="112">
        <v>118.38095238095238</v>
      </c>
      <c r="BG9" s="112" t="e">
        <v>#DIV/0!</v>
      </c>
      <c r="BH9" s="112">
        <v>6837.4761904761908</v>
      </c>
      <c r="BI9" s="112">
        <v>4.9731057142857136</v>
      </c>
      <c r="BJ9" s="112">
        <v>1.0071614285714288</v>
      </c>
      <c r="BK9" s="112">
        <v>1.1411585714285715</v>
      </c>
      <c r="BL9" s="112" t="e">
        <v>#DIV/0!</v>
      </c>
      <c r="BM9" s="112" t="e">
        <v>#DIV/0!</v>
      </c>
      <c r="BN9" s="112">
        <v>1382988.9259259258</v>
      </c>
      <c r="BO9" s="112">
        <v>1421.5238095238096</v>
      </c>
      <c r="BP9" s="112">
        <v>737962.18518518517</v>
      </c>
      <c r="BQ9" s="112">
        <v>768.28571428571433</v>
      </c>
      <c r="BR9" s="112">
        <v>2419267</v>
      </c>
      <c r="BS9" s="112">
        <v>1818.5238095238096</v>
      </c>
      <c r="BT9" s="112">
        <v>4540615.1481481483</v>
      </c>
      <c r="BU9" s="112">
        <v>4008.3809523809523</v>
      </c>
      <c r="BV9" s="112">
        <v>2233.1481481481483</v>
      </c>
      <c r="BW9" s="112">
        <v>1.3333333333333333</v>
      </c>
      <c r="BX9" s="112">
        <v>211.9047619047619</v>
      </c>
      <c r="BY9" s="112">
        <v>20767.111111111109</v>
      </c>
      <c r="BZ9" s="112">
        <v>1.5714285714285714</v>
      </c>
      <c r="CA9" s="112">
        <v>7.6055555555555561</v>
      </c>
      <c r="CB9" s="112">
        <v>1.2154444444444445</v>
      </c>
      <c r="CC9" s="112">
        <v>22.481481481481477</v>
      </c>
      <c r="CD9" s="112">
        <v>473.33333333333331</v>
      </c>
      <c r="CE9" s="112">
        <v>497.03703703703701</v>
      </c>
      <c r="CF9" s="112">
        <v>3.9974074074074064</v>
      </c>
      <c r="CG9" s="112">
        <v>0.72259259259259268</v>
      </c>
      <c r="CH9" s="112">
        <v>1.1481481481481479</v>
      </c>
      <c r="CI9" s="112">
        <v>350</v>
      </c>
      <c r="CJ9" s="112">
        <v>856.44444444444446</v>
      </c>
      <c r="CK9" s="112">
        <v>358.22222222222223</v>
      </c>
      <c r="CL9" s="112">
        <v>70.960000000000008</v>
      </c>
      <c r="CM9" s="112">
        <v>43</v>
      </c>
      <c r="CN9" s="112">
        <v>5</v>
      </c>
      <c r="CO9" s="112">
        <v>50</v>
      </c>
      <c r="CP9" s="112">
        <v>98</v>
      </c>
      <c r="CQ9" s="112">
        <v>371</v>
      </c>
      <c r="CR9" s="112">
        <v>370</v>
      </c>
      <c r="CS9" s="112">
        <v>175</v>
      </c>
      <c r="CT9" s="112">
        <v>6.7</v>
      </c>
      <c r="CU9" s="112">
        <v>0.5</v>
      </c>
      <c r="CV9" s="112">
        <v>0.02</v>
      </c>
      <c r="CW9" s="112">
        <v>0.26</v>
      </c>
      <c r="CX9" s="112" t="e">
        <v>#DIV/0!</v>
      </c>
      <c r="CY9" s="112" t="e">
        <v>#DIV/0!</v>
      </c>
      <c r="CZ9" s="112" t="e">
        <v>#DIV/0!</v>
      </c>
      <c r="DA9" s="112" t="e">
        <v>#DIV/0!</v>
      </c>
      <c r="DB9" s="112" t="e">
        <v>#DIV/0!</v>
      </c>
      <c r="DC9" s="112" t="e">
        <v>#DIV/0!</v>
      </c>
      <c r="DD9" s="112" t="e">
        <v>#DIV/0!</v>
      </c>
      <c r="DE9" s="112">
        <v>4.7333333333333343</v>
      </c>
      <c r="DF9" s="112">
        <v>30.777777777777779</v>
      </c>
      <c r="DG9" s="112">
        <v>4.3888888888888893</v>
      </c>
      <c r="DH9" s="112">
        <v>1.6666666666666667</v>
      </c>
      <c r="DI9" s="112">
        <v>5.0266666666666664</v>
      </c>
      <c r="DJ9" s="112">
        <v>5.0999999999999996</v>
      </c>
      <c r="DK9" s="112">
        <v>0.48633333333333328</v>
      </c>
      <c r="DL9" s="112">
        <v>6.5766666666666671</v>
      </c>
      <c r="DM9" s="112">
        <v>7.6033333333333344</v>
      </c>
      <c r="DN9" s="112">
        <v>108.8475</v>
      </c>
      <c r="DO9" s="112">
        <v>0.28000000000000003</v>
      </c>
      <c r="DP9" s="112">
        <v>178.5</v>
      </c>
      <c r="DQ9" s="112">
        <v>1.04</v>
      </c>
      <c r="DR9" s="112">
        <v>1.0149999999999999</v>
      </c>
      <c r="DS9" s="112">
        <v>5</v>
      </c>
      <c r="DT9" s="112">
        <v>11.304500000000001</v>
      </c>
      <c r="DU9" s="112" t="e">
        <v>#DIV/0!</v>
      </c>
      <c r="DV9" s="112" t="e">
        <v>#DIV/0!</v>
      </c>
      <c r="DW9" s="112" t="e">
        <v>#DIV/0!</v>
      </c>
      <c r="DX9" s="112" t="e">
        <v>#DIV/0!</v>
      </c>
      <c r="DY9" s="112" t="e">
        <v>#DIV/0!</v>
      </c>
      <c r="DZ9" s="112" t="e">
        <v>#DIV/0!</v>
      </c>
      <c r="EA9" s="112" t="e">
        <v>#DIV/0!</v>
      </c>
      <c r="EB9" s="112" t="e">
        <v>#DIV/0!</v>
      </c>
      <c r="EC9" s="112">
        <v>5.246666666666667</v>
      </c>
      <c r="ED9" s="112">
        <v>77.346666666666678</v>
      </c>
      <c r="EE9" s="112">
        <v>2.62</v>
      </c>
      <c r="EF9" s="112">
        <v>71.295000000000002</v>
      </c>
      <c r="EG9" s="112" t="e">
        <v>#DIV/0!</v>
      </c>
      <c r="EH9" s="112">
        <v>18.62</v>
      </c>
      <c r="EI9" s="112">
        <v>76.86999999999999</v>
      </c>
      <c r="EJ9" s="112">
        <v>13453</v>
      </c>
      <c r="EK9" s="112">
        <v>2050</v>
      </c>
      <c r="EL9" s="112">
        <v>3001</v>
      </c>
      <c r="EM9" s="112">
        <v>240000</v>
      </c>
      <c r="EN9" s="112">
        <v>1</v>
      </c>
      <c r="EO9" s="112" t="e">
        <v>#DIV/0!</v>
      </c>
      <c r="EP9" s="112" t="e">
        <v>#DIV/0!</v>
      </c>
      <c r="EQ9" s="112" t="e">
        <v>#DIV/0!</v>
      </c>
      <c r="ER9" s="112" t="e">
        <v>#DIV/0!</v>
      </c>
      <c r="ES9" s="112" t="e">
        <v>#DIV/0!</v>
      </c>
      <c r="ET9" s="112" t="e">
        <v>#DIV/0!</v>
      </c>
      <c r="EU9" s="112" t="e">
        <v>#DIV/0!</v>
      </c>
      <c r="EV9" s="112">
        <v>638.66666666666663</v>
      </c>
      <c r="EW9" s="112">
        <v>1996.6666666666667</v>
      </c>
      <c r="EX9" s="112">
        <v>490</v>
      </c>
      <c r="EY9" s="112">
        <v>54.433333333333337</v>
      </c>
      <c r="EZ9" s="112">
        <v>49.066666666666663</v>
      </c>
      <c r="FA9" s="112">
        <v>5231.1111111111113</v>
      </c>
      <c r="FB9" s="112">
        <v>4273.333333333333</v>
      </c>
      <c r="FC9" s="112">
        <v>5195.5555555555557</v>
      </c>
      <c r="FD9" s="112">
        <v>4231.1111111111113</v>
      </c>
      <c r="FE9" s="112">
        <v>9144.4444444444453</v>
      </c>
      <c r="FF9" s="112">
        <v>7246.666666666667</v>
      </c>
      <c r="FG9" s="112">
        <v>39.816363636363633</v>
      </c>
      <c r="FH9" s="113">
        <v>437.97999999999996</v>
      </c>
      <c r="FI9" s="115"/>
      <c r="FJ9" s="117"/>
      <c r="FK9" s="117"/>
      <c r="FL9" s="117"/>
      <c r="FM9" s="117"/>
      <c r="FN9" s="117"/>
      <c r="FO9" s="117"/>
      <c r="FP9" s="117"/>
      <c r="FQ9" s="117"/>
      <c r="FR9" s="117"/>
      <c r="FS9" s="117"/>
      <c r="FT9" s="117"/>
      <c r="FU9" s="117"/>
      <c r="FV9" s="117"/>
      <c r="FW9" s="117"/>
      <c r="FX9" s="117"/>
      <c r="FY9" s="117"/>
      <c r="FZ9" s="117"/>
      <c r="GA9" s="117"/>
      <c r="GB9" s="117"/>
      <c r="GC9" s="117"/>
      <c r="GD9" s="117"/>
      <c r="GE9" s="117"/>
      <c r="GF9" s="117"/>
      <c r="GG9" s="117"/>
      <c r="GH9" s="117"/>
      <c r="GI9" s="117"/>
      <c r="GJ9" s="117"/>
      <c r="GK9" s="117"/>
      <c r="GL9" s="117"/>
      <c r="GM9" s="117"/>
      <c r="GN9" s="117"/>
      <c r="GO9" s="117"/>
      <c r="GP9" s="116"/>
    </row>
    <row r="10" spans="1:198" x14ac:dyDescent="0.2">
      <c r="A10" s="502" t="s">
        <v>6</v>
      </c>
      <c r="B10" s="502"/>
      <c r="C10" s="502"/>
      <c r="D10" s="502"/>
      <c r="E10" s="119"/>
      <c r="F10" s="119" t="e">
        <v>#DIV/0!</v>
      </c>
      <c r="G10" s="119"/>
      <c r="H10" s="119"/>
      <c r="I10" s="119"/>
      <c r="J10" s="119" t="e">
        <v>#DIV/0!</v>
      </c>
      <c r="K10" s="119"/>
      <c r="L10" s="119"/>
      <c r="M10" s="119"/>
      <c r="N10" s="119" t="e">
        <v>#DIV/0!</v>
      </c>
      <c r="O10" s="119"/>
      <c r="P10" s="119"/>
      <c r="Q10" s="119"/>
      <c r="R10" s="119" t="e">
        <v>#DIV/0!</v>
      </c>
      <c r="S10" s="119"/>
      <c r="T10" s="119"/>
      <c r="U10" s="125">
        <v>226854.5</v>
      </c>
      <c r="V10" s="119">
        <v>7561.8166666666666</v>
      </c>
      <c r="W10" s="119"/>
      <c r="X10" s="119">
        <v>7.5624707602339161</v>
      </c>
      <c r="Y10" s="119">
        <v>7.9631578947368409</v>
      </c>
      <c r="Z10" s="119">
        <v>6.7899999999999991</v>
      </c>
      <c r="AA10" s="119">
        <v>1376.1520467836258</v>
      </c>
      <c r="AB10" s="119">
        <v>1.3577485380116963</v>
      </c>
      <c r="AC10" s="119"/>
      <c r="AD10" s="119"/>
      <c r="AE10" s="119">
        <v>1.2616228070175437</v>
      </c>
      <c r="AF10" s="119"/>
      <c r="AG10" s="119"/>
      <c r="AH10" s="119"/>
      <c r="AI10" s="119"/>
      <c r="AJ10" s="119"/>
      <c r="AK10" s="119"/>
      <c r="AL10" s="119">
        <v>12720780.32</v>
      </c>
      <c r="AM10" s="119" t="e">
        <v>#VALUE!</v>
      </c>
      <c r="AN10" s="121" t="e">
        <v>#VALUE!</v>
      </c>
      <c r="AO10" s="119">
        <v>307534.71999999997</v>
      </c>
      <c r="AP10" s="119">
        <v>419.1875</v>
      </c>
      <c r="AQ10" s="119"/>
      <c r="AR10" s="119" t="e">
        <v>#VALUE!</v>
      </c>
      <c r="AS10" s="119">
        <v>165647.76</v>
      </c>
      <c r="AT10" s="119" t="e">
        <v>#VALUE!</v>
      </c>
      <c r="AU10" s="119">
        <v>79916.479999999996</v>
      </c>
      <c r="AV10" s="119" t="e">
        <v>#VALUE!</v>
      </c>
      <c r="AW10" s="119">
        <v>72478.320000000007</v>
      </c>
      <c r="AX10" s="119" t="e">
        <v>#VALUE!</v>
      </c>
      <c r="AY10" s="119">
        <v>8670615.5199999996</v>
      </c>
      <c r="AZ10" s="119" t="e">
        <v>#VALUE!</v>
      </c>
      <c r="BA10" s="119">
        <v>8187400.5599999996</v>
      </c>
      <c r="BB10" s="119" t="e">
        <v>#VALUE!</v>
      </c>
      <c r="BC10" s="119">
        <v>394507.16</v>
      </c>
      <c r="BD10" s="119" t="e">
        <v>#VALUE!</v>
      </c>
      <c r="BE10" s="119">
        <v>133614.24</v>
      </c>
      <c r="BF10" s="119" t="e">
        <v>#VALUE!</v>
      </c>
      <c r="BG10" s="119" t="e">
        <v>#DIV/0!</v>
      </c>
      <c r="BH10" s="119" t="e">
        <v>#VALUE!</v>
      </c>
      <c r="BI10" s="119">
        <v>3.620100877192983</v>
      </c>
      <c r="BJ10" s="119">
        <v>1.1124195906432752</v>
      </c>
      <c r="BK10" s="119">
        <v>1.090285087719298</v>
      </c>
      <c r="BL10" s="119" t="e">
        <v>#DIV/0!</v>
      </c>
      <c r="BM10" s="119" t="e">
        <v>#DIV/0!</v>
      </c>
      <c r="BN10" s="119">
        <v>1426343.28</v>
      </c>
      <c r="BO10" s="119" t="e">
        <v>#VALUE!</v>
      </c>
      <c r="BP10" s="119">
        <v>759198.28</v>
      </c>
      <c r="BQ10" s="119" t="e">
        <v>#VALUE!</v>
      </c>
      <c r="BR10" s="119">
        <v>2470557.6800000002</v>
      </c>
      <c r="BS10" s="119" t="e">
        <v>#VALUE!</v>
      </c>
      <c r="BT10" s="119">
        <v>4659451.3600000003</v>
      </c>
      <c r="BU10" s="119">
        <v>222444.92857142858</v>
      </c>
      <c r="BV10" s="119">
        <v>1634</v>
      </c>
      <c r="BW10" s="119">
        <v>1.36</v>
      </c>
      <c r="BX10" s="119" t="e">
        <v>#VALUE!</v>
      </c>
      <c r="BY10" s="119">
        <v>20804.875</v>
      </c>
      <c r="BZ10" s="119">
        <v>991.09523809523796</v>
      </c>
      <c r="CA10" s="119">
        <v>7.6996000000000002</v>
      </c>
      <c r="CB10" s="119">
        <v>1.2380800000000003</v>
      </c>
      <c r="CC10" s="119">
        <v>23.880000000000006</v>
      </c>
      <c r="CD10" s="119">
        <v>397.6</v>
      </c>
      <c r="CE10" s="119">
        <v>437.2</v>
      </c>
      <c r="CF10" s="119">
        <v>3.6371999999999995</v>
      </c>
      <c r="CG10" s="119">
        <v>0.76799999999999979</v>
      </c>
      <c r="CH10" s="119">
        <v>1.0928</v>
      </c>
      <c r="CI10" s="119">
        <v>387</v>
      </c>
      <c r="CJ10" s="119">
        <v>1048.3333333333333</v>
      </c>
      <c r="CK10" s="119">
        <v>402</v>
      </c>
      <c r="CL10" s="119">
        <v>86.36</v>
      </c>
      <c r="CM10" s="119">
        <v>45.95</v>
      </c>
      <c r="CN10" s="119">
        <v>5</v>
      </c>
      <c r="CO10" s="119">
        <v>57.25</v>
      </c>
      <c r="CP10" s="119">
        <v>102</v>
      </c>
      <c r="CQ10" s="119">
        <v>350</v>
      </c>
      <c r="CR10" s="119">
        <v>296</v>
      </c>
      <c r="CS10" s="119">
        <v>190</v>
      </c>
      <c r="CT10" s="119">
        <v>8.5909999999999993</v>
      </c>
      <c r="CU10" s="119">
        <v>3.1</v>
      </c>
      <c r="CV10" s="119">
        <v>0.02</v>
      </c>
      <c r="CW10" s="119">
        <v>0.24</v>
      </c>
      <c r="CX10" s="119">
        <v>56</v>
      </c>
      <c r="CY10" s="119">
        <v>900</v>
      </c>
      <c r="CZ10" s="119">
        <v>108.866</v>
      </c>
      <c r="DA10" s="119">
        <v>0.34899999999999998</v>
      </c>
      <c r="DB10" s="119">
        <v>1</v>
      </c>
      <c r="DC10" s="119">
        <v>160</v>
      </c>
      <c r="DD10" s="119">
        <v>350</v>
      </c>
      <c r="DE10" s="119">
        <v>4.7166666666666668</v>
      </c>
      <c r="DF10" s="119">
        <v>25.5</v>
      </c>
      <c r="DG10" s="119">
        <v>6.666666666666667</v>
      </c>
      <c r="DH10" s="119">
        <v>1</v>
      </c>
      <c r="DI10" s="119">
        <v>2.48</v>
      </c>
      <c r="DJ10" s="119">
        <v>5</v>
      </c>
      <c r="DK10" s="119">
        <v>0.48350000000000004</v>
      </c>
      <c r="DL10" s="119">
        <v>6.7550000000000008</v>
      </c>
      <c r="DM10" s="119">
        <v>8.2349999999999994</v>
      </c>
      <c r="DN10" s="119">
        <v>124.98974999999999</v>
      </c>
      <c r="DO10" s="119">
        <v>0.312</v>
      </c>
      <c r="DP10" s="119">
        <v>205</v>
      </c>
      <c r="DQ10" s="119">
        <v>3.7080000000000002</v>
      </c>
      <c r="DR10" s="119">
        <v>1.0509999999999999</v>
      </c>
      <c r="DS10" s="119">
        <v>5</v>
      </c>
      <c r="DT10" s="119">
        <v>14.487000000000002</v>
      </c>
      <c r="DU10" s="119">
        <v>0.15</v>
      </c>
      <c r="DV10" s="119">
        <v>0.02</v>
      </c>
      <c r="DW10" s="119">
        <v>8.9</v>
      </c>
      <c r="DX10" s="119">
        <v>1</v>
      </c>
      <c r="DY10" s="119">
        <v>4.04</v>
      </c>
      <c r="DZ10" s="119">
        <v>0.2</v>
      </c>
      <c r="EA10" s="119">
        <v>0.2</v>
      </c>
      <c r="EB10" s="119">
        <v>0.5</v>
      </c>
      <c r="EC10" s="119">
        <v>3.6250000000000004</v>
      </c>
      <c r="ED10" s="119">
        <v>73.745000000000005</v>
      </c>
      <c r="EE10" s="119">
        <v>5.2425000000000006</v>
      </c>
      <c r="EF10" s="119">
        <v>77.012500000000003</v>
      </c>
      <c r="EG10" s="119" t="e">
        <v>#DIV/0!</v>
      </c>
      <c r="EH10" s="119">
        <v>19.215</v>
      </c>
      <c r="EI10" s="119">
        <v>78.362499999999997</v>
      </c>
      <c r="EJ10" s="119">
        <v>14442.41</v>
      </c>
      <c r="EK10" s="119">
        <v>1359.4</v>
      </c>
      <c r="EL10" s="119">
        <v>3463.2</v>
      </c>
      <c r="EM10" s="119">
        <v>24000</v>
      </c>
      <c r="EN10" s="119">
        <v>1</v>
      </c>
      <c r="EO10" s="119" t="e">
        <v>#DIV/0!</v>
      </c>
      <c r="EP10" s="119" t="e">
        <v>#DIV/0!</v>
      </c>
      <c r="EQ10" s="119" t="e">
        <v>#DIV/0!</v>
      </c>
      <c r="ER10" s="119" t="e">
        <v>#DIV/0!</v>
      </c>
      <c r="ES10" s="119" t="e">
        <v>#DIV/0!</v>
      </c>
      <c r="ET10" s="119" t="e">
        <v>#DIV/0!</v>
      </c>
      <c r="EU10" s="119" t="e">
        <v>#DIV/0!</v>
      </c>
      <c r="EV10" s="119">
        <v>755</v>
      </c>
      <c r="EW10" s="119">
        <v>1448.75</v>
      </c>
      <c r="EX10" s="119"/>
      <c r="EY10" s="119">
        <v>61.375</v>
      </c>
      <c r="EZ10" s="119">
        <v>216</v>
      </c>
      <c r="FA10" s="119">
        <v>4974.2857142857147</v>
      </c>
      <c r="FB10" s="119">
        <v>4042.8571428571427</v>
      </c>
      <c r="FC10" s="119">
        <v>4880</v>
      </c>
      <c r="FD10" s="119">
        <v>3945.7142857142858</v>
      </c>
      <c r="FE10" s="119">
        <v>8237.1428571428569</v>
      </c>
      <c r="FF10" s="119">
        <v>6671.4285714285716</v>
      </c>
      <c r="FG10" s="119">
        <v>34.020000000000003</v>
      </c>
      <c r="FH10" s="120">
        <v>340.20000000000005</v>
      </c>
      <c r="FI10" s="122"/>
      <c r="FJ10" s="124"/>
      <c r="FK10" s="124"/>
      <c r="FL10" s="124"/>
      <c r="FM10" s="124"/>
      <c r="FN10" s="124"/>
      <c r="FO10" s="124"/>
      <c r="FP10" s="124"/>
      <c r="FQ10" s="124"/>
      <c r="FR10" s="124"/>
      <c r="FS10" s="124"/>
      <c r="FT10" s="124"/>
      <c r="FU10" s="124"/>
      <c r="FV10" s="124"/>
      <c r="FW10" s="124"/>
      <c r="FX10" s="124"/>
      <c r="FY10" s="124"/>
      <c r="FZ10" s="124"/>
      <c r="GA10" s="124"/>
      <c r="GB10" s="124"/>
      <c r="GC10" s="124"/>
      <c r="GD10" s="124"/>
      <c r="GE10" s="124"/>
      <c r="GF10" s="124"/>
      <c r="GG10" s="124"/>
      <c r="GH10" s="124"/>
      <c r="GI10" s="124"/>
      <c r="GJ10" s="124"/>
      <c r="GK10" s="124"/>
      <c r="GL10" s="124"/>
      <c r="GM10" s="124"/>
      <c r="GN10" s="124"/>
      <c r="GO10" s="124"/>
      <c r="GP10" s="123"/>
    </row>
    <row r="11" spans="1:198" x14ac:dyDescent="0.2">
      <c r="A11" s="482" t="s">
        <v>6</v>
      </c>
      <c r="B11" s="483"/>
      <c r="C11" s="483"/>
      <c r="D11" s="484"/>
      <c r="E11" s="133"/>
      <c r="F11" s="126" t="e">
        <v>#VALUE!</v>
      </c>
      <c r="G11" s="126"/>
      <c r="H11" s="126"/>
      <c r="I11" s="133"/>
      <c r="J11" s="126" t="e">
        <v>#VALUE!</v>
      </c>
      <c r="K11" s="126"/>
      <c r="L11" s="126"/>
      <c r="M11" s="133"/>
      <c r="N11" s="126" t="e">
        <v>#VALUE!</v>
      </c>
      <c r="O11" s="126"/>
      <c r="P11" s="126"/>
      <c r="Q11" s="133"/>
      <c r="R11" s="126" t="e">
        <v>#VALUE!</v>
      </c>
      <c r="S11" s="126"/>
      <c r="T11" s="126"/>
      <c r="U11" s="132">
        <v>234220.99999999997</v>
      </c>
      <c r="V11" s="126">
        <v>7576.6333333333323</v>
      </c>
      <c r="W11" s="126"/>
      <c r="X11" s="126">
        <v>7.8094857142857137</v>
      </c>
      <c r="Y11" s="126">
        <v>8.0609999999999982</v>
      </c>
      <c r="Z11" s="126">
        <v>7.4705000000000013</v>
      </c>
      <c r="AA11" s="126">
        <v>1329.6385714285711</v>
      </c>
      <c r="AB11" s="126">
        <v>1.8982142857142859</v>
      </c>
      <c r="AC11" s="126"/>
      <c r="AD11" s="126"/>
      <c r="AE11" s="126">
        <v>1.65</v>
      </c>
      <c r="AF11" s="126"/>
      <c r="AG11" s="126"/>
      <c r="AH11" s="126"/>
      <c r="AI11" s="126"/>
      <c r="AJ11" s="126"/>
      <c r="AK11" s="126"/>
      <c r="AL11" s="126">
        <v>13008533.185185185</v>
      </c>
      <c r="AM11" s="126" t="e">
        <v>#VALUE!</v>
      </c>
      <c r="AN11" s="128" t="e">
        <v>#VALUE!</v>
      </c>
      <c r="AO11" s="126">
        <v>316300.55555555556</v>
      </c>
      <c r="AP11" s="126">
        <v>332.73076923076923</v>
      </c>
      <c r="AQ11" s="126"/>
      <c r="AR11" s="126" t="e">
        <v>#VALUE!</v>
      </c>
      <c r="AS11" s="126">
        <v>170648.25925925927</v>
      </c>
      <c r="AT11" s="126" t="e">
        <v>#VALUE!</v>
      </c>
      <c r="AU11" s="126">
        <v>81478.074074074073</v>
      </c>
      <c r="AV11" s="126" t="e">
        <v>#VALUE!</v>
      </c>
      <c r="AW11" s="126">
        <v>74183</v>
      </c>
      <c r="AX11" s="126" t="e">
        <v>#VALUE!</v>
      </c>
      <c r="AY11" s="126">
        <v>8756792.1111111119</v>
      </c>
      <c r="AZ11" s="126" t="e">
        <v>#VALUE!</v>
      </c>
      <c r="BA11" s="126">
        <v>8422187.777777778</v>
      </c>
      <c r="BB11" s="126" t="e">
        <v>#VALUE!</v>
      </c>
      <c r="BC11" s="126">
        <v>405913.70370370371</v>
      </c>
      <c r="BD11" s="126" t="e">
        <v>#VALUE!</v>
      </c>
      <c r="BE11" s="126">
        <v>136088.38461538462</v>
      </c>
      <c r="BF11" s="126" t="e">
        <v>#VALUE!</v>
      </c>
      <c r="BG11" s="126" t="e">
        <v>#DIV/0!</v>
      </c>
      <c r="BH11" s="126" t="e">
        <v>#VALUE!</v>
      </c>
      <c r="BI11" s="126">
        <v>3.8354500000000002</v>
      </c>
      <c r="BJ11" s="126">
        <v>0.44508142857142874</v>
      </c>
      <c r="BK11" s="126">
        <v>1.0882642857142859</v>
      </c>
      <c r="BL11" s="126" t="e">
        <v>#DIV/0!</v>
      </c>
      <c r="BM11" s="126" t="e">
        <v>#DIV/0!</v>
      </c>
      <c r="BN11" s="126">
        <v>1468038.6923076923</v>
      </c>
      <c r="BO11" s="126" t="e">
        <v>#VALUE!</v>
      </c>
      <c r="BP11" s="126">
        <v>782248.73076923075</v>
      </c>
      <c r="BQ11" s="126" t="e">
        <v>#VALUE!</v>
      </c>
      <c r="BR11" s="126">
        <v>2528391.6923076925</v>
      </c>
      <c r="BS11" s="126" t="e">
        <v>#VALUE!</v>
      </c>
      <c r="BT11" s="126">
        <v>4778519.307692308</v>
      </c>
      <c r="BU11" s="126">
        <v>4046.7666666666673</v>
      </c>
      <c r="BV11" s="126">
        <v>1653.7037037037037</v>
      </c>
      <c r="BW11" s="126">
        <v>2</v>
      </c>
      <c r="BX11" s="126" t="e">
        <v>#VALUE!</v>
      </c>
      <c r="BY11" s="126">
        <v>20845.529411764706</v>
      </c>
      <c r="BZ11" s="126">
        <v>1.4333333333333331</v>
      </c>
      <c r="CA11" s="126">
        <v>7.7696296296296286</v>
      </c>
      <c r="CB11" s="126">
        <v>1.218777777777778</v>
      </c>
      <c r="CC11" s="126">
        <v>26.088888888888892</v>
      </c>
      <c r="CD11" s="126">
        <v>508.51851851851853</v>
      </c>
      <c r="CE11" s="126">
        <v>558.88888888888891</v>
      </c>
      <c r="CF11" s="126">
        <v>4.5304938271604938</v>
      </c>
      <c r="CG11" s="126">
        <v>0.52148148148148155</v>
      </c>
      <c r="CH11" s="126">
        <v>1.162962962962963</v>
      </c>
      <c r="CI11" s="126">
        <v>344.88888888888891</v>
      </c>
      <c r="CJ11" s="126">
        <v>915</v>
      </c>
      <c r="CK11" s="126">
        <v>380.55555555555554</v>
      </c>
      <c r="CL11" s="126">
        <v>78.638000000000005</v>
      </c>
      <c r="CM11" s="126">
        <v>47.150000000000006</v>
      </c>
      <c r="CN11" s="126">
        <v>5</v>
      </c>
      <c r="CO11" s="126">
        <v>47.5</v>
      </c>
      <c r="CP11" s="126">
        <v>125</v>
      </c>
      <c r="CQ11" s="126">
        <v>340</v>
      </c>
      <c r="CR11" s="126">
        <v>316</v>
      </c>
      <c r="CS11" s="126">
        <v>212</v>
      </c>
      <c r="CT11" s="126">
        <v>8.9</v>
      </c>
      <c r="CU11" s="126" t="e">
        <v>#DIV/0!</v>
      </c>
      <c r="CV11" s="126">
        <v>0.02</v>
      </c>
      <c r="CW11" s="126">
        <v>0.34</v>
      </c>
      <c r="CX11" s="126" t="e">
        <v>#DIV/0!</v>
      </c>
      <c r="CY11" s="126" t="e">
        <v>#DIV/0!</v>
      </c>
      <c r="CZ11" s="126" t="e">
        <v>#DIV/0!</v>
      </c>
      <c r="DA11" s="126" t="e">
        <v>#DIV/0!</v>
      </c>
      <c r="DB11" s="126" t="e">
        <v>#DIV/0!</v>
      </c>
      <c r="DC11" s="126" t="e">
        <v>#DIV/0!</v>
      </c>
      <c r="DD11" s="126" t="e">
        <v>#DIV/0!</v>
      </c>
      <c r="DE11" s="126">
        <v>2.7999999999999994</v>
      </c>
      <c r="DF11" s="126">
        <v>16.555555555555557</v>
      </c>
      <c r="DG11" s="126">
        <v>4.655555555555555</v>
      </c>
      <c r="DH11" s="126">
        <v>1</v>
      </c>
      <c r="DI11" s="126">
        <v>5.07</v>
      </c>
      <c r="DJ11" s="126">
        <v>5</v>
      </c>
      <c r="DK11" s="126">
        <v>0.40249999999999997</v>
      </c>
      <c r="DL11" s="126">
        <v>2.7149999999999999</v>
      </c>
      <c r="DM11" s="126">
        <v>7.84</v>
      </c>
      <c r="DN11" s="126">
        <v>107.676</v>
      </c>
      <c r="DO11" s="126">
        <v>0.25</v>
      </c>
      <c r="DP11" s="126">
        <v>201</v>
      </c>
      <c r="DQ11" s="126">
        <v>4.7</v>
      </c>
      <c r="DR11" s="126">
        <v>1.087</v>
      </c>
      <c r="DS11" s="126">
        <v>5</v>
      </c>
      <c r="DT11" s="126">
        <v>6.1680000000000001</v>
      </c>
      <c r="DU11" s="126" t="e">
        <v>#DIV/0!</v>
      </c>
      <c r="DV11" s="126" t="e">
        <v>#DIV/0!</v>
      </c>
      <c r="DW11" s="126" t="e">
        <v>#DIV/0!</v>
      </c>
      <c r="DX11" s="126" t="e">
        <v>#DIV/0!</v>
      </c>
      <c r="DY11" s="126" t="e">
        <v>#DIV/0!</v>
      </c>
      <c r="DZ11" s="126" t="e">
        <v>#DIV/0!</v>
      </c>
      <c r="EA11" s="126" t="e">
        <v>#DIV/0!</v>
      </c>
      <c r="EB11" s="126" t="e">
        <v>#DIV/0!</v>
      </c>
      <c r="EC11" s="126">
        <v>5.8699999999999992</v>
      </c>
      <c r="ED11" s="126">
        <v>72.787999999999982</v>
      </c>
      <c r="EE11" s="126">
        <v>3.28</v>
      </c>
      <c r="EF11" s="126">
        <v>69.506</v>
      </c>
      <c r="EG11" s="126" t="e">
        <v>#DIV/0!</v>
      </c>
      <c r="EH11" s="126">
        <v>18.655999999999999</v>
      </c>
      <c r="EI11" s="126">
        <v>72.174000000000007</v>
      </c>
      <c r="EJ11" s="126">
        <v>14615</v>
      </c>
      <c r="EK11" s="126">
        <v>2789.4</v>
      </c>
      <c r="EL11" s="126">
        <v>3885</v>
      </c>
      <c r="EM11" s="126">
        <v>92000</v>
      </c>
      <c r="EN11" s="126">
        <v>1</v>
      </c>
      <c r="EO11" s="126" t="e">
        <v>#DIV/0!</v>
      </c>
      <c r="EP11" s="126" t="e">
        <v>#DIV/0!</v>
      </c>
      <c r="EQ11" s="126" t="e">
        <v>#DIV/0!</v>
      </c>
      <c r="ER11" s="126" t="e">
        <v>#DIV/0!</v>
      </c>
      <c r="ES11" s="126" t="e">
        <v>#DIV/0!</v>
      </c>
      <c r="ET11" s="126" t="e">
        <v>#DIV/0!</v>
      </c>
      <c r="EU11" s="126" t="e">
        <v>#DIV/0!</v>
      </c>
      <c r="EV11" s="126">
        <v>2016.6666666666667</v>
      </c>
      <c r="EW11" s="126">
        <v>1772.6666666666667</v>
      </c>
      <c r="EX11" s="126"/>
      <c r="EY11" s="126">
        <v>69.933333333333337</v>
      </c>
      <c r="EZ11" s="126">
        <v>238</v>
      </c>
      <c r="FA11" s="126">
        <v>5744.4444444444443</v>
      </c>
      <c r="FB11" s="126">
        <v>4564.4444444444443</v>
      </c>
      <c r="FC11" s="126">
        <v>5415.5555555555557</v>
      </c>
      <c r="FD11" s="126">
        <v>3981</v>
      </c>
      <c r="FE11" s="126">
        <v>8742.2222222222226</v>
      </c>
      <c r="FF11" s="126">
        <v>6835.5555555555557</v>
      </c>
      <c r="FG11" s="126">
        <v>28.895555555555557</v>
      </c>
      <c r="FH11" s="127">
        <v>260.06</v>
      </c>
      <c r="FI11" s="129"/>
      <c r="FJ11" s="131"/>
      <c r="FK11" s="131"/>
      <c r="FL11" s="131"/>
      <c r="FM11" s="131"/>
      <c r="FN11" s="131"/>
      <c r="FO11" s="131"/>
      <c r="FP11" s="131"/>
      <c r="FQ11" s="131"/>
      <c r="FR11" s="131"/>
      <c r="FS11" s="131"/>
      <c r="FT11" s="131"/>
      <c r="FU11" s="131"/>
      <c r="FV11" s="131"/>
      <c r="FW11" s="131"/>
      <c r="FX11" s="131"/>
      <c r="FY11" s="131"/>
      <c r="FZ11" s="131"/>
      <c r="GA11" s="131"/>
      <c r="GB11" s="131"/>
      <c r="GC11" s="131"/>
      <c r="GD11" s="131"/>
      <c r="GE11" s="131"/>
      <c r="GF11" s="131"/>
      <c r="GG11" s="131"/>
      <c r="GH11" s="131"/>
      <c r="GI11" s="131"/>
      <c r="GJ11" s="131"/>
      <c r="GK11" s="131"/>
      <c r="GL11" s="131"/>
      <c r="GM11" s="131"/>
      <c r="GN11" s="131"/>
      <c r="GO11" s="131"/>
      <c r="GP11" s="130"/>
    </row>
    <row r="12" spans="1:198" x14ac:dyDescent="0.2">
      <c r="A12" s="485" t="s">
        <v>6</v>
      </c>
      <c r="B12" s="485"/>
      <c r="C12" s="485"/>
      <c r="D12" s="485"/>
      <c r="E12" s="141"/>
      <c r="F12" s="134">
        <v>171.66666666666666</v>
      </c>
      <c r="G12" s="134"/>
      <c r="H12" s="134"/>
      <c r="I12" s="141"/>
      <c r="J12" s="134">
        <v>2239.2857142857142</v>
      </c>
      <c r="K12" s="134"/>
      <c r="L12" s="134"/>
      <c r="M12" s="141"/>
      <c r="N12" s="134">
        <v>327.38095238095241</v>
      </c>
      <c r="O12" s="134"/>
      <c r="P12" s="134"/>
      <c r="Q12" s="141"/>
      <c r="R12" s="134">
        <v>4671.2857142857147</v>
      </c>
      <c r="S12" s="134"/>
      <c r="T12" s="134"/>
      <c r="U12" s="140">
        <v>234910</v>
      </c>
      <c r="V12" s="134">
        <v>7830.333333333333</v>
      </c>
      <c r="W12" s="134"/>
      <c r="X12" s="134">
        <v>7.8592916666666666</v>
      </c>
      <c r="Y12" s="134">
        <v>8.1110000000000007</v>
      </c>
      <c r="Z12" s="134">
        <v>7.5509999999999993</v>
      </c>
      <c r="AA12" s="134">
        <v>1247.7111111111112</v>
      </c>
      <c r="AB12" s="134">
        <v>1.1816527777777779</v>
      </c>
      <c r="AC12" s="134"/>
      <c r="AD12" s="134"/>
      <c r="AE12" s="134">
        <v>0.9930972222222223</v>
      </c>
      <c r="AF12" s="134"/>
      <c r="AG12" s="134"/>
      <c r="AH12" s="134"/>
      <c r="AI12" s="134"/>
      <c r="AJ12" s="134"/>
      <c r="AK12" s="134"/>
      <c r="AL12" s="134">
        <v>13388061.6</v>
      </c>
      <c r="AM12" s="134">
        <v>12757.380952380952</v>
      </c>
      <c r="AN12" s="136">
        <v>1.6412402449085357</v>
      </c>
      <c r="AO12" s="134">
        <v>324128.03999999998</v>
      </c>
      <c r="AP12" s="134">
        <v>288.16666666666669</v>
      </c>
      <c r="AQ12" s="134"/>
      <c r="AR12" s="134">
        <v>185.38888888888889</v>
      </c>
      <c r="AS12" s="134">
        <v>173017.60000000001</v>
      </c>
      <c r="AT12" s="134">
        <v>102.77777777777777</v>
      </c>
      <c r="AU12" s="134">
        <v>82781.8</v>
      </c>
      <c r="AV12" s="134">
        <v>46.555555555555557</v>
      </c>
      <c r="AW12" s="134">
        <v>75730.039999999994</v>
      </c>
      <c r="AX12" s="134">
        <v>56.888888888888886</v>
      </c>
      <c r="AY12" s="134">
        <v>8846737.9600000009</v>
      </c>
      <c r="AZ12" s="134">
        <v>3421.5</v>
      </c>
      <c r="BA12" s="134">
        <v>8656615.5600000005</v>
      </c>
      <c r="BB12" s="134">
        <v>8026.0952380952385</v>
      </c>
      <c r="BC12" s="134">
        <v>420652.04</v>
      </c>
      <c r="BD12" s="134">
        <v>562.90476190476193</v>
      </c>
      <c r="BE12" s="134">
        <v>138746.20000000001</v>
      </c>
      <c r="BF12" s="134">
        <v>83.5</v>
      </c>
      <c r="BG12" s="134" t="e">
        <v>#DIV/0!</v>
      </c>
      <c r="BH12" s="134">
        <v>7379.6904761904761</v>
      </c>
      <c r="BI12" s="134" t="e">
        <v>#DIV/0!</v>
      </c>
      <c r="BJ12" s="134" t="e">
        <v>#DIV/0!</v>
      </c>
      <c r="BK12" s="134" t="e">
        <v>#DIV/0!</v>
      </c>
      <c r="BL12" s="134" t="e">
        <v>#DIV/0!</v>
      </c>
      <c r="BM12" s="134" t="e">
        <v>#DIV/0!</v>
      </c>
      <c r="BN12" s="134">
        <v>1493920.64</v>
      </c>
      <c r="BO12" s="134">
        <v>866.90476190476193</v>
      </c>
      <c r="BP12" s="134">
        <v>808520.72</v>
      </c>
      <c r="BQ12" s="134">
        <v>914.71428571428567</v>
      </c>
      <c r="BR12" s="134">
        <v>2600480.4</v>
      </c>
      <c r="BS12" s="134">
        <v>2494.6190476190477</v>
      </c>
      <c r="BT12" s="134">
        <v>4902765.08</v>
      </c>
      <c r="BU12" s="134">
        <v>4276.2380952380954</v>
      </c>
      <c r="BV12" s="134">
        <v>1858.8</v>
      </c>
      <c r="BW12" s="134">
        <v>2</v>
      </c>
      <c r="BX12" s="134">
        <v>209.52380952380952</v>
      </c>
      <c r="BY12" s="134">
        <v>20883.5</v>
      </c>
      <c r="BZ12" s="134">
        <v>1.0476190476190477</v>
      </c>
      <c r="CA12" s="134">
        <v>7.7592000000000008</v>
      </c>
      <c r="CB12" s="134">
        <v>1.2094799999999999</v>
      </c>
      <c r="CC12" s="134">
        <v>28.08</v>
      </c>
      <c r="CD12" s="134">
        <v>641.6</v>
      </c>
      <c r="CE12" s="134">
        <v>639.6</v>
      </c>
      <c r="CF12" s="134">
        <v>4.5340000000000007</v>
      </c>
      <c r="CG12" s="134">
        <v>0.46592</v>
      </c>
      <c r="CH12" s="134">
        <v>1.0935999999999999</v>
      </c>
      <c r="CI12" s="134">
        <v>344.16666666666669</v>
      </c>
      <c r="CJ12" s="134">
        <v>876.5</v>
      </c>
      <c r="CK12" s="134">
        <v>354</v>
      </c>
      <c r="CL12" s="134">
        <v>77.736666666666665</v>
      </c>
      <c r="CM12" s="134">
        <v>47.900000000000006</v>
      </c>
      <c r="CN12" s="134">
        <v>5</v>
      </c>
      <c r="CO12" s="134">
        <v>64.25</v>
      </c>
      <c r="CP12" s="134">
        <v>135</v>
      </c>
      <c r="CQ12" s="134">
        <v>410</v>
      </c>
      <c r="CR12" s="134">
        <v>352</v>
      </c>
      <c r="CS12" s="134">
        <v>135</v>
      </c>
      <c r="CT12" s="134">
        <v>7.26</v>
      </c>
      <c r="CU12" s="134">
        <v>2.8</v>
      </c>
      <c r="CV12" s="134">
        <v>0.02</v>
      </c>
      <c r="CW12" s="134">
        <v>0.16</v>
      </c>
      <c r="CX12" s="134" t="e">
        <v>#DIV/0!</v>
      </c>
      <c r="CY12" s="134" t="e">
        <v>#DIV/0!</v>
      </c>
      <c r="CZ12" s="134" t="e">
        <v>#DIV/0!</v>
      </c>
      <c r="DA12" s="134" t="e">
        <v>#DIV/0!</v>
      </c>
      <c r="DB12" s="134" t="e">
        <v>#DIV/0!</v>
      </c>
      <c r="DC12" s="134" t="e">
        <v>#DIV/0!</v>
      </c>
      <c r="DD12" s="134" t="e">
        <v>#DIV/0!</v>
      </c>
      <c r="DE12" s="134">
        <v>3.2166666666666668</v>
      </c>
      <c r="DF12" s="134">
        <v>15</v>
      </c>
      <c r="DG12" s="134">
        <v>5.7</v>
      </c>
      <c r="DH12" s="134">
        <v>3.6</v>
      </c>
      <c r="DI12" s="134">
        <v>3.74</v>
      </c>
      <c r="DJ12" s="134">
        <v>6.2</v>
      </c>
      <c r="DK12" s="134">
        <v>0.27300000000000002</v>
      </c>
      <c r="DL12" s="134">
        <v>3.1150000000000002</v>
      </c>
      <c r="DM12" s="134">
        <v>8.0549999999999997</v>
      </c>
      <c r="DN12" s="134">
        <v>85.293499999999995</v>
      </c>
      <c r="DO12" s="134">
        <v>0.28899999999999998</v>
      </c>
      <c r="DP12" s="134">
        <v>141</v>
      </c>
      <c r="DQ12" s="134">
        <v>1.83</v>
      </c>
      <c r="DR12" s="134">
        <v>0.85499999999999998</v>
      </c>
      <c r="DS12" s="134">
        <v>5</v>
      </c>
      <c r="DT12" s="134">
        <v>9.7140000000000004</v>
      </c>
      <c r="DU12" s="134" t="e">
        <v>#DIV/0!</v>
      </c>
      <c r="DV12" s="134" t="e">
        <v>#DIV/0!</v>
      </c>
      <c r="DW12" s="134" t="e">
        <v>#DIV/0!</v>
      </c>
      <c r="DX12" s="134" t="e">
        <v>#DIV/0!</v>
      </c>
      <c r="DY12" s="134" t="e">
        <v>#DIV/0!</v>
      </c>
      <c r="DZ12" s="134" t="e">
        <v>#DIV/0!</v>
      </c>
      <c r="EA12" s="134" t="e">
        <v>#DIV/0!</v>
      </c>
      <c r="EB12" s="134" t="e">
        <v>#DIV/0!</v>
      </c>
      <c r="EC12" s="134">
        <v>6.2399999999999993</v>
      </c>
      <c r="ED12" s="134">
        <v>71.63666666666667</v>
      </c>
      <c r="EE12" s="134">
        <v>2.2199999999999998</v>
      </c>
      <c r="EF12" s="134">
        <v>65.545000000000002</v>
      </c>
      <c r="EG12" s="134" t="e">
        <v>#DIV/0!</v>
      </c>
      <c r="EH12" s="134">
        <v>17.873333333333335</v>
      </c>
      <c r="EI12" s="134">
        <v>75.646666666666661</v>
      </c>
      <c r="EJ12" s="134" t="e">
        <v>#DIV/0!</v>
      </c>
      <c r="EK12" s="134" t="e">
        <v>#DIV/0!</v>
      </c>
      <c r="EL12" s="134" t="e">
        <v>#DIV/0!</v>
      </c>
      <c r="EM12" s="134" t="e">
        <v>#DIV/0!</v>
      </c>
      <c r="EN12" s="134" t="e">
        <v>#DIV/0!</v>
      </c>
      <c r="EO12" s="134" t="e">
        <v>#DIV/0!</v>
      </c>
      <c r="EP12" s="134" t="e">
        <v>#DIV/0!</v>
      </c>
      <c r="EQ12" s="134" t="e">
        <v>#DIV/0!</v>
      </c>
      <c r="ER12" s="134" t="e">
        <v>#DIV/0!</v>
      </c>
      <c r="ES12" s="134" t="e">
        <v>#DIV/0!</v>
      </c>
      <c r="ET12" s="134" t="e">
        <v>#DIV/0!</v>
      </c>
      <c r="EU12" s="134" t="e">
        <v>#DIV/0!</v>
      </c>
      <c r="EV12" s="134">
        <v>356</v>
      </c>
      <c r="EW12" s="134">
        <v>613.33333333333337</v>
      </c>
      <c r="EX12" s="134"/>
      <c r="EY12" s="134">
        <v>29.173333333333332</v>
      </c>
      <c r="EZ12" s="134">
        <v>76</v>
      </c>
      <c r="FA12" s="134">
        <v>5533.333333333333</v>
      </c>
      <c r="FB12" s="134">
        <v>4306.666666666667</v>
      </c>
      <c r="FC12" s="134">
        <v>5243.333333333333</v>
      </c>
      <c r="FD12" s="134">
        <v>4010</v>
      </c>
      <c r="FE12" s="134">
        <v>8860</v>
      </c>
      <c r="FF12" s="134">
        <v>6640</v>
      </c>
      <c r="FG12" s="134" t="e">
        <v>#DIV/0!</v>
      </c>
      <c r="FH12" s="135">
        <v>0</v>
      </c>
      <c r="FI12" s="137"/>
      <c r="FJ12" s="139"/>
      <c r="FK12" s="139"/>
      <c r="FL12" s="139"/>
      <c r="FM12" s="139"/>
      <c r="FN12" s="139"/>
      <c r="FO12" s="139"/>
      <c r="FP12" s="139"/>
      <c r="FQ12" s="139"/>
      <c r="FR12" s="139"/>
      <c r="FS12" s="139"/>
      <c r="FT12" s="139"/>
      <c r="FU12" s="139"/>
      <c r="FV12" s="139"/>
      <c r="FW12" s="139"/>
      <c r="FX12" s="139"/>
      <c r="FY12" s="139"/>
      <c r="FZ12" s="139"/>
      <c r="GA12" s="139"/>
      <c r="GB12" s="139"/>
      <c r="GC12" s="139"/>
      <c r="GD12" s="139"/>
      <c r="GE12" s="139"/>
      <c r="GF12" s="139"/>
      <c r="GG12" s="139"/>
      <c r="GH12" s="139"/>
      <c r="GI12" s="139"/>
      <c r="GJ12" s="139"/>
      <c r="GK12" s="139"/>
      <c r="GL12" s="139"/>
      <c r="GM12" s="139"/>
      <c r="GN12" s="139"/>
      <c r="GO12" s="139"/>
      <c r="GP12" s="138"/>
    </row>
    <row r="24" spans="1:90" ht="15" thickBot="1" x14ac:dyDescent="0.25"/>
    <row r="25" spans="1:90" s="24" customFormat="1" ht="45.75" customHeight="1" thickBot="1" x14ac:dyDescent="0.25">
      <c r="A25" s="97" t="s">
        <v>4</v>
      </c>
      <c r="B25" s="486" t="s">
        <v>108</v>
      </c>
      <c r="C25" s="487"/>
      <c r="D25" s="488" t="s">
        <v>103</v>
      </c>
      <c r="E25" s="489"/>
      <c r="F25" s="490" t="s">
        <v>121</v>
      </c>
      <c r="G25" s="491"/>
      <c r="H25" s="491"/>
      <c r="I25" s="491"/>
      <c r="J25" s="491"/>
      <c r="K25" s="491"/>
      <c r="L25" s="491"/>
      <c r="M25" s="491"/>
      <c r="N25" s="491"/>
      <c r="O25" s="491"/>
      <c r="P25" s="491"/>
      <c r="Q25" s="491"/>
      <c r="R25" s="491"/>
      <c r="S25" s="491"/>
      <c r="T25" s="491"/>
      <c r="U25" s="491"/>
      <c r="V25" s="491"/>
      <c r="W25" s="491"/>
      <c r="X25" s="491"/>
      <c r="Y25" s="491"/>
      <c r="Z25" s="491"/>
      <c r="AA25" s="492"/>
      <c r="AB25" s="493" t="s">
        <v>129</v>
      </c>
      <c r="AC25" s="493"/>
      <c r="AD25" s="493"/>
      <c r="AE25" s="493"/>
      <c r="AF25" s="493"/>
      <c r="AG25" s="493"/>
      <c r="AH25" s="493"/>
      <c r="AI25" s="493"/>
      <c r="AJ25" s="493"/>
      <c r="AK25" s="493"/>
      <c r="AL25" s="493"/>
      <c r="AM25" s="493"/>
      <c r="AN25" s="493"/>
      <c r="AO25" s="493"/>
      <c r="AP25" s="493"/>
      <c r="AQ25" s="493"/>
      <c r="AR25" s="493"/>
      <c r="AS25" s="493"/>
      <c r="AT25" s="493"/>
      <c r="AU25" s="493"/>
      <c r="AV25" s="42" t="s">
        <v>55</v>
      </c>
      <c r="AW25" s="494" t="s">
        <v>53</v>
      </c>
      <c r="AX25" s="42" t="s">
        <v>54</v>
      </c>
      <c r="AY25" s="494" t="s">
        <v>56</v>
      </c>
      <c r="AZ25" s="42" t="s">
        <v>57</v>
      </c>
      <c r="BA25" s="472" t="s">
        <v>58</v>
      </c>
      <c r="BB25" s="474" t="s">
        <v>130</v>
      </c>
      <c r="BC25" s="475"/>
      <c r="BD25" s="94"/>
      <c r="BE25" s="95"/>
      <c r="BF25" s="51"/>
      <c r="BG25" s="94"/>
      <c r="BH25" s="95"/>
      <c r="BI25" s="51"/>
      <c r="BJ25" s="476" t="s">
        <v>122</v>
      </c>
      <c r="BK25" s="477"/>
      <c r="BL25" s="477"/>
      <c r="BM25" s="477"/>
      <c r="BN25" s="477"/>
      <c r="BO25" s="477"/>
      <c r="BP25" s="478"/>
      <c r="BQ25" s="44" t="s">
        <v>52</v>
      </c>
      <c r="BR25" s="36"/>
      <c r="BS25" s="36"/>
      <c r="BT25" s="36"/>
      <c r="BU25" s="36"/>
      <c r="BV25" s="36"/>
      <c r="BW25" s="36"/>
      <c r="BX25" s="36"/>
      <c r="BY25" s="36"/>
      <c r="BZ25" s="36"/>
      <c r="CA25" s="36"/>
      <c r="CB25" s="36"/>
      <c r="CC25" s="36"/>
      <c r="CD25" s="36"/>
      <c r="CE25" s="36"/>
      <c r="CF25" s="36"/>
      <c r="CG25" s="36"/>
      <c r="CH25" s="36"/>
      <c r="CI25" s="36"/>
      <c r="CJ25" s="36"/>
      <c r="CK25" s="36"/>
      <c r="CL25" s="37"/>
    </row>
    <row r="26" spans="1:90" s="24" customFormat="1" ht="23.25" thickBot="1" x14ac:dyDescent="0.25">
      <c r="A26" s="41"/>
      <c r="B26" s="52" t="s">
        <v>123</v>
      </c>
      <c r="C26" s="53" t="s">
        <v>124</v>
      </c>
      <c r="D26" s="59" t="s">
        <v>49</v>
      </c>
      <c r="E26" s="59" t="s">
        <v>34</v>
      </c>
      <c r="F26" s="60" t="s">
        <v>11</v>
      </c>
      <c r="G26" s="61" t="s">
        <v>12</v>
      </c>
      <c r="H26" s="62" t="s">
        <v>13</v>
      </c>
      <c r="I26" s="61" t="s">
        <v>14</v>
      </c>
      <c r="J26" s="61" t="s">
        <v>105</v>
      </c>
      <c r="K26" s="61" t="s">
        <v>15</v>
      </c>
      <c r="L26" s="61" t="s">
        <v>16</v>
      </c>
      <c r="M26" s="61" t="s">
        <v>17</v>
      </c>
      <c r="N26" s="61" t="s">
        <v>18</v>
      </c>
      <c r="O26" s="61" t="s">
        <v>19</v>
      </c>
      <c r="P26" s="61" t="s">
        <v>20</v>
      </c>
      <c r="Q26" s="61" t="s">
        <v>21</v>
      </c>
      <c r="R26" s="61" t="s">
        <v>22</v>
      </c>
      <c r="S26" s="61" t="s">
        <v>23</v>
      </c>
      <c r="T26" s="61" t="s">
        <v>24</v>
      </c>
      <c r="U26" s="61" t="s">
        <v>25</v>
      </c>
      <c r="V26" s="61" t="s">
        <v>26</v>
      </c>
      <c r="W26" s="61" t="s">
        <v>27</v>
      </c>
      <c r="X26" s="61" t="s">
        <v>28</v>
      </c>
      <c r="Y26" s="61" t="s">
        <v>29</v>
      </c>
      <c r="Z26" s="63" t="s">
        <v>30</v>
      </c>
      <c r="AA26" s="45" t="s">
        <v>31</v>
      </c>
      <c r="AB26" s="64" t="s">
        <v>35</v>
      </c>
      <c r="AC26" s="65" t="s">
        <v>11</v>
      </c>
      <c r="AD26" s="61" t="s">
        <v>12</v>
      </c>
      <c r="AE26" s="61" t="s">
        <v>13</v>
      </c>
      <c r="AF26" s="61" t="s">
        <v>18</v>
      </c>
      <c r="AG26" s="61" t="s">
        <v>17</v>
      </c>
      <c r="AH26" s="61" t="s">
        <v>14</v>
      </c>
      <c r="AI26" s="61" t="s">
        <v>36</v>
      </c>
      <c r="AJ26" s="61" t="s">
        <v>37</v>
      </c>
      <c r="AK26" s="65" t="s">
        <v>38</v>
      </c>
      <c r="AL26" s="65" t="s">
        <v>32</v>
      </c>
      <c r="AM26" s="61" t="s">
        <v>16</v>
      </c>
      <c r="AN26" s="65" t="s">
        <v>39</v>
      </c>
      <c r="AO26" s="65" t="s">
        <v>34</v>
      </c>
      <c r="AP26" s="61" t="s">
        <v>33</v>
      </c>
      <c r="AQ26" s="61" t="s">
        <v>23</v>
      </c>
      <c r="AR26" s="65" t="s">
        <v>26</v>
      </c>
      <c r="AS26" s="65" t="s">
        <v>40</v>
      </c>
      <c r="AT26" s="65" t="s">
        <v>41</v>
      </c>
      <c r="AU26" s="63" t="s">
        <v>84</v>
      </c>
      <c r="AV26" s="66"/>
      <c r="AW26" s="495"/>
      <c r="AX26" s="43"/>
      <c r="AY26" s="496"/>
      <c r="AZ26" s="43"/>
      <c r="BA26" s="473"/>
      <c r="BB26" s="54" t="s">
        <v>131</v>
      </c>
      <c r="BC26" s="96" t="s">
        <v>124</v>
      </c>
      <c r="BD26" s="55" t="s">
        <v>13</v>
      </c>
      <c r="BE26" s="56" t="s">
        <v>20</v>
      </c>
      <c r="BF26" s="51" t="s">
        <v>45</v>
      </c>
      <c r="BG26" s="57" t="s">
        <v>13</v>
      </c>
      <c r="BH26" s="58" t="s">
        <v>20</v>
      </c>
      <c r="BI26" s="46" t="s">
        <v>45</v>
      </c>
      <c r="BJ26" s="40" t="s">
        <v>46</v>
      </c>
      <c r="BK26" s="38" t="s">
        <v>47</v>
      </c>
      <c r="BL26" s="39" t="s">
        <v>48</v>
      </c>
      <c r="BM26" s="67" t="s">
        <v>16</v>
      </c>
      <c r="BN26" s="67" t="s">
        <v>14</v>
      </c>
      <c r="BO26" s="68" t="s">
        <v>18</v>
      </c>
      <c r="BP26" s="39" t="s">
        <v>31</v>
      </c>
      <c r="BQ26" s="69"/>
      <c r="BR26" s="36"/>
      <c r="BS26" s="36"/>
      <c r="BT26" s="36"/>
      <c r="BU26" s="36"/>
      <c r="BV26" s="36"/>
      <c r="BW26" s="36"/>
      <c r="BX26" s="36"/>
      <c r="BY26" s="36"/>
      <c r="BZ26" s="36"/>
      <c r="CA26" s="36"/>
      <c r="CB26" s="36"/>
      <c r="CC26" s="36"/>
      <c r="CD26" s="36"/>
      <c r="CE26" s="36"/>
      <c r="CF26" s="36"/>
      <c r="CG26" s="36"/>
      <c r="CH26" s="36"/>
      <c r="CI26" s="36"/>
      <c r="CJ26" s="36"/>
      <c r="CK26" s="36"/>
      <c r="CL26" s="37"/>
    </row>
    <row r="27" spans="1:90" s="24" customFormat="1" x14ac:dyDescent="0.2">
      <c r="A27" s="76" t="s">
        <v>135</v>
      </c>
      <c r="B27" s="53"/>
      <c r="C27" s="53"/>
      <c r="D27" s="77"/>
      <c r="E27" s="53"/>
      <c r="F27" s="92">
        <v>460</v>
      </c>
      <c r="G27" s="93">
        <v>920</v>
      </c>
      <c r="H27" s="93">
        <v>500</v>
      </c>
      <c r="I27" s="93">
        <v>55</v>
      </c>
      <c r="J27" s="93"/>
      <c r="K27" s="93"/>
      <c r="L27" s="93">
        <v>15</v>
      </c>
      <c r="M27" s="93">
        <v>70</v>
      </c>
      <c r="N27" s="61"/>
      <c r="O27" s="61"/>
      <c r="P27" s="61"/>
      <c r="Q27" s="61"/>
      <c r="R27" s="61"/>
      <c r="S27" s="61"/>
      <c r="T27" s="61"/>
      <c r="U27" s="61"/>
      <c r="V27" s="61"/>
      <c r="W27" s="61"/>
      <c r="X27" s="61"/>
      <c r="Y27" s="61"/>
      <c r="Z27" s="63"/>
      <c r="AA27" s="78"/>
      <c r="AB27" s="64"/>
      <c r="AC27" s="65"/>
      <c r="AD27" s="61"/>
      <c r="AE27" s="61"/>
      <c r="AF27" s="61"/>
      <c r="AG27" s="61"/>
      <c r="AH27" s="61"/>
      <c r="AI27" s="61"/>
      <c r="AJ27" s="61"/>
      <c r="AK27" s="65"/>
      <c r="AL27" s="65"/>
      <c r="AM27" s="61"/>
      <c r="AN27" s="65"/>
      <c r="AO27" s="65"/>
      <c r="AP27" s="61"/>
      <c r="AQ27" s="61"/>
      <c r="AR27" s="65"/>
      <c r="AS27" s="65"/>
      <c r="AT27" s="65"/>
      <c r="AU27" s="79"/>
      <c r="AV27" s="66"/>
      <c r="AW27" s="80"/>
      <c r="AX27" s="81"/>
      <c r="AY27" s="80"/>
      <c r="AZ27" s="81"/>
      <c r="BA27" s="80"/>
      <c r="BB27" s="82"/>
      <c r="BC27" s="82"/>
      <c r="BD27" s="83"/>
      <c r="BE27" s="84"/>
      <c r="BF27" s="85"/>
      <c r="BG27" s="86"/>
      <c r="BH27" s="87"/>
      <c r="BI27" s="88"/>
      <c r="BJ27" s="89"/>
      <c r="BK27" s="90"/>
      <c r="BL27" s="78"/>
      <c r="BM27" s="91"/>
      <c r="BN27" s="67"/>
      <c r="BO27" s="68"/>
      <c r="BP27" s="78"/>
      <c r="BQ27" s="69"/>
      <c r="BR27" s="36"/>
      <c r="BS27" s="36"/>
      <c r="BT27" s="36"/>
      <c r="BU27" s="36"/>
      <c r="BV27" s="36"/>
      <c r="BW27" s="36"/>
      <c r="BX27" s="36"/>
      <c r="BY27" s="36"/>
      <c r="BZ27" s="36"/>
      <c r="CA27" s="36"/>
      <c r="CB27" s="36"/>
      <c r="CC27" s="36"/>
      <c r="CD27" s="36"/>
      <c r="CE27" s="36"/>
      <c r="CF27" s="36"/>
      <c r="CG27" s="36"/>
      <c r="CH27" s="36"/>
      <c r="CI27" s="36"/>
      <c r="CJ27" s="36"/>
      <c r="CK27" s="36"/>
      <c r="CL27" s="37"/>
    </row>
    <row r="28" spans="1:90" s="49" customFormat="1" x14ac:dyDescent="0.2">
      <c r="B28" s="49">
        <f>U7</f>
        <v>267755</v>
      </c>
      <c r="C28" s="49">
        <f>V7</f>
        <v>8637.2580645161288</v>
      </c>
      <c r="D28" s="49">
        <f>X7</f>
        <v>7.5186142857142855</v>
      </c>
      <c r="E28" s="49">
        <f>AA7</f>
        <v>1219.0214285714283</v>
      </c>
      <c r="F28" s="49">
        <f>CI7</f>
        <v>353.6</v>
      </c>
      <c r="G28" s="49">
        <f>CJ7</f>
        <v>791.5</v>
      </c>
      <c r="H28" s="49">
        <f>CK7</f>
        <v>363.1</v>
      </c>
      <c r="I28" s="49">
        <f>CM7</f>
        <v>45.55</v>
      </c>
      <c r="J28" s="49">
        <f>CO7</f>
        <v>45.5</v>
      </c>
      <c r="K28" s="49">
        <f>CS7</f>
        <v>169</v>
      </c>
      <c r="L28" s="49">
        <f>CT7</f>
        <v>6.92</v>
      </c>
      <c r="M28" s="49">
        <f>CL7</f>
        <v>67.557500000000005</v>
      </c>
      <c r="O28" s="49">
        <f>CN7</f>
        <v>8.5</v>
      </c>
      <c r="P28" s="49">
        <f>CR7</f>
        <v>336</v>
      </c>
      <c r="Q28" s="49">
        <f>CP7</f>
        <v>72</v>
      </c>
      <c r="R28" s="49">
        <f>CQ7</f>
        <v>193</v>
      </c>
      <c r="S28" s="49">
        <f>CU7</f>
        <v>1.8</v>
      </c>
      <c r="U28" s="49">
        <f>CW7</f>
        <v>0.32</v>
      </c>
      <c r="V28" s="49">
        <f>CV7</f>
        <v>0.02</v>
      </c>
      <c r="W28" s="49">
        <f>CY7</f>
        <v>850</v>
      </c>
      <c r="X28" s="49">
        <f>CX7</f>
        <v>46</v>
      </c>
      <c r="Y28" s="49">
        <f>DC7</f>
        <v>180</v>
      </c>
      <c r="Z28" s="49">
        <f>DD7</f>
        <v>310</v>
      </c>
      <c r="AB28" s="49">
        <f>DH7</f>
        <v>1</v>
      </c>
      <c r="AC28" s="49">
        <f>DE7</f>
        <v>3.8133333333333335</v>
      </c>
      <c r="AD28" s="49">
        <f>DF7</f>
        <v>17.566666666666666</v>
      </c>
      <c r="AE28" s="49">
        <f>DG7</f>
        <v>3.9433333333333329</v>
      </c>
      <c r="AF28" s="49">
        <f>DT7</f>
        <v>22.02</v>
      </c>
      <c r="AG28" s="49">
        <f>DL7</f>
        <v>32.04</v>
      </c>
      <c r="AH28" s="49">
        <f>DI7</f>
        <v>7.8566666666666665</v>
      </c>
      <c r="AI28" s="49">
        <f>DK7</f>
        <v>0.54700000000000004</v>
      </c>
      <c r="AJ28" s="49">
        <f>DJ7</f>
        <v>9.5333333333333332</v>
      </c>
      <c r="AK28" s="49">
        <f>DN7</f>
        <v>89.953999999999994</v>
      </c>
      <c r="AL28" s="49">
        <f>גיליון1!DP7</f>
        <v>192</v>
      </c>
      <c r="AM28" s="49">
        <f>DQ7</f>
        <v>4.5999999999999996</v>
      </c>
      <c r="AN28" s="49">
        <f>DO7</f>
        <v>0.2</v>
      </c>
      <c r="AO28" s="49">
        <f>DR7</f>
        <v>1.0620000000000001</v>
      </c>
      <c r="AP28" s="49">
        <f>DS7</f>
        <v>5</v>
      </c>
      <c r="AQ28" s="49">
        <f>DU7</f>
        <v>0.08</v>
      </c>
      <c r="AR28" s="49">
        <f>DV7</f>
        <v>0.02</v>
      </c>
      <c r="AS28" s="49">
        <f>DZ7</f>
        <v>0.2</v>
      </c>
      <c r="AT28" s="49">
        <f>DY7</f>
        <v>3.19</v>
      </c>
      <c r="AU28" s="49">
        <f>DW7</f>
        <v>7.8</v>
      </c>
      <c r="AV28" s="49">
        <f>BI7</f>
        <v>5.924964285714287</v>
      </c>
      <c r="AW28" s="49">
        <f>CF7</f>
        <v>3.6827857142857146</v>
      </c>
      <c r="AX28" s="49">
        <f>BJ7</f>
        <v>0.60949285714285717</v>
      </c>
      <c r="AY28" s="49">
        <f>CG7</f>
        <v>0.48628571428571427</v>
      </c>
      <c r="AZ28" s="49">
        <f>BK7</f>
        <v>1.3119842857142856</v>
      </c>
      <c r="BA28" s="49">
        <f>CH7</f>
        <v>1.2235714285714285</v>
      </c>
      <c r="BC28" s="49">
        <f>BB7</f>
        <v>7956.4047619047615</v>
      </c>
      <c r="BD28" s="49">
        <f>FA7</f>
        <v>6077.7777777777774</v>
      </c>
      <c r="BE28" s="49">
        <f>FB7</f>
        <v>4888.8888888888887</v>
      </c>
      <c r="BF28" s="49">
        <f>CD7</f>
        <v>662.8</v>
      </c>
      <c r="BG28" s="49">
        <f>FC7</f>
        <v>5915.5555555555557</v>
      </c>
      <c r="BH28" s="49">
        <f>FD7</f>
        <v>4766.666666666667</v>
      </c>
      <c r="BI28" s="49">
        <f>CE7</f>
        <v>665.6</v>
      </c>
      <c r="BJ28" s="49">
        <f>EH7</f>
        <v>17.282500000000002</v>
      </c>
      <c r="BK28" s="49">
        <f t="shared" ref="BK28" si="0">EI7</f>
        <v>74.818749999999994</v>
      </c>
      <c r="BL28" s="49" t="e">
        <f>EM7</f>
        <v>#DIV/0!</v>
      </c>
      <c r="BM28" s="49" t="e">
        <f>EL7</f>
        <v>#DIV/0!</v>
      </c>
      <c r="BN28" s="49" t="e">
        <f>EK7</f>
        <v>#DIV/0!</v>
      </c>
      <c r="BO28" s="49" t="e">
        <f>EJ7</f>
        <v>#DIV/0!</v>
      </c>
      <c r="BP28" s="49" t="e">
        <f>EN7</f>
        <v>#DIV/0!</v>
      </c>
      <c r="BQ28" s="49">
        <f>FH7</f>
        <v>421.99999999999994</v>
      </c>
    </row>
    <row r="29" spans="1:90" x14ac:dyDescent="0.2">
      <c r="A29" s="49"/>
      <c r="B29" s="49">
        <f t="shared" ref="B29:C29" si="1">U8</f>
        <v>236178</v>
      </c>
      <c r="C29" s="49">
        <f t="shared" si="1"/>
        <v>8434.9285714285706</v>
      </c>
      <c r="D29" s="49">
        <f t="shared" ref="D29:D36" si="2">X8</f>
        <v>7.609630769230769</v>
      </c>
      <c r="E29" s="49">
        <f t="shared" ref="E29:E36" si="3">AA8</f>
        <v>1217.896153846154</v>
      </c>
      <c r="F29" s="49">
        <f t="shared" ref="F29:H29" si="4">CI8</f>
        <v>371.3</v>
      </c>
      <c r="G29" s="49">
        <f t="shared" si="4"/>
        <v>866.4</v>
      </c>
      <c r="H29" s="49">
        <f t="shared" si="4"/>
        <v>311.60000000000002</v>
      </c>
      <c r="I29" s="49">
        <f t="shared" ref="I29:I36" si="5">CM8</f>
        <v>34.9</v>
      </c>
      <c r="J29" s="49">
        <f t="shared" ref="J29:J36" si="6">CO8</f>
        <v>17.25</v>
      </c>
      <c r="K29" s="49">
        <f t="shared" ref="K29:L29" si="7">CS8</f>
        <v>180</v>
      </c>
      <c r="L29" s="49" t="e">
        <f t="shared" si="7"/>
        <v>#DIV/0!</v>
      </c>
      <c r="M29" s="49">
        <f t="shared" ref="M29:M36" si="8">CL8</f>
        <v>50.316666666666663</v>
      </c>
      <c r="N29" s="49"/>
      <c r="O29" s="49">
        <f t="shared" ref="O29:O36" si="9">CN8</f>
        <v>5</v>
      </c>
      <c r="P29" s="49">
        <f t="shared" ref="P29:P36" si="10">CR8</f>
        <v>200</v>
      </c>
      <c r="Q29" s="49">
        <f t="shared" ref="Q29:R29" si="11">CP8</f>
        <v>140</v>
      </c>
      <c r="R29" s="49">
        <f t="shared" si="11"/>
        <v>230</v>
      </c>
      <c r="S29" s="49">
        <f t="shared" ref="S29:S36" si="12">CU8</f>
        <v>0.4</v>
      </c>
      <c r="T29" s="49"/>
      <c r="U29" s="49">
        <f t="shared" ref="U29:U36" si="13">CW8</f>
        <v>0.1</v>
      </c>
      <c r="V29" s="49">
        <f t="shared" ref="V29:V36" si="14">CV8</f>
        <v>0.02</v>
      </c>
      <c r="W29" s="49" t="e">
        <f t="shared" ref="W29:W36" si="15">CY8</f>
        <v>#DIV/0!</v>
      </c>
      <c r="X29" s="49" t="e">
        <f t="shared" ref="X29:X36" si="16">CX8</f>
        <v>#DIV/0!</v>
      </c>
      <c r="Y29" s="49" t="e">
        <f t="shared" ref="Y29:Z29" si="17">DC8</f>
        <v>#DIV/0!</v>
      </c>
      <c r="Z29" s="49" t="e">
        <f t="shared" si="17"/>
        <v>#DIV/0!</v>
      </c>
      <c r="AA29" s="49"/>
      <c r="AB29" s="49">
        <f t="shared" ref="AB29:AB36" si="18">DH8</f>
        <v>4.875</v>
      </c>
      <c r="AC29" s="49">
        <f t="shared" ref="AC29:AE29" si="19">DE8</f>
        <v>3.3624999999999998</v>
      </c>
      <c r="AD29" s="49">
        <f t="shared" si="19"/>
        <v>19.375</v>
      </c>
      <c r="AE29" s="49">
        <f t="shared" si="19"/>
        <v>4.0362499999999999</v>
      </c>
      <c r="AF29" s="49">
        <f t="shared" ref="AF29:AF36" si="20">DT8</f>
        <v>22.790000000000003</v>
      </c>
      <c r="AG29" s="49">
        <f t="shared" ref="AG29:AG36" si="21">DL8</f>
        <v>14.46</v>
      </c>
      <c r="AH29" s="49">
        <f t="shared" ref="AH29:AH36" si="22">DI8</f>
        <v>9.2025000000000006</v>
      </c>
      <c r="AI29" s="49">
        <f t="shared" ref="AI29:AI36" si="23">DK8</f>
        <v>3.2825000000000002</v>
      </c>
      <c r="AJ29" s="49">
        <f t="shared" ref="AJ29:AJ36" si="24">DJ8</f>
        <v>5.4275000000000011</v>
      </c>
      <c r="AK29" s="49">
        <f t="shared" ref="AK29:AK36" si="25">DN8</f>
        <v>103.82599999999999</v>
      </c>
      <c r="AL29" s="49">
        <f>גיליון1!DP8</f>
        <v>187</v>
      </c>
      <c r="AM29" s="49">
        <f t="shared" ref="AM29:AM36" si="26">DQ8</f>
        <v>3.72</v>
      </c>
      <c r="AN29" s="49">
        <f t="shared" ref="AN29:AN36" si="27">DO8</f>
        <v>0.2</v>
      </c>
      <c r="AO29" s="49">
        <f t="shared" ref="AO29:AP29" si="28">DR8</f>
        <v>1.08</v>
      </c>
      <c r="AP29" s="49">
        <f t="shared" si="28"/>
        <v>5</v>
      </c>
      <c r="AQ29" s="49" t="e">
        <f t="shared" ref="AQ29:AR29" si="29">DU8</f>
        <v>#DIV/0!</v>
      </c>
      <c r="AR29" s="49" t="e">
        <f t="shared" si="29"/>
        <v>#DIV/0!</v>
      </c>
      <c r="AS29" s="49" t="e">
        <f t="shared" ref="AS29:AS36" si="30">DZ8</f>
        <v>#DIV/0!</v>
      </c>
      <c r="AT29" s="49" t="e">
        <f t="shared" ref="AT29:AT36" si="31">DY8</f>
        <v>#DIV/0!</v>
      </c>
      <c r="AU29" s="49" t="e">
        <f t="shared" ref="AU29:AU36" si="32">DW8</f>
        <v>#DIV/0!</v>
      </c>
      <c r="AV29" s="49">
        <f t="shared" ref="AV29:AV36" si="33">BI8</f>
        <v>4.6213415384615377</v>
      </c>
      <c r="AW29" s="49">
        <f t="shared" ref="AW29:AW36" si="34">CF8</f>
        <v>5.1968181818181813</v>
      </c>
      <c r="AX29" s="49">
        <f t="shared" ref="AX29:AX36" si="35">BJ8</f>
        <v>0.70487846153846145</v>
      </c>
      <c r="AY29" s="49">
        <f t="shared" ref="AY29:AY36" si="36">CG8</f>
        <v>1.1552916666666666</v>
      </c>
      <c r="AZ29" s="49">
        <f t="shared" ref="AZ29:AZ36" si="37">BK8</f>
        <v>1.1268776923076922</v>
      </c>
      <c r="BA29" s="49">
        <f t="shared" ref="BA29:BA36" si="38">CH8</f>
        <v>1.1266666666666665</v>
      </c>
      <c r="BB29" s="49"/>
      <c r="BC29" s="49">
        <f t="shared" ref="BC29:BC36" si="39">BB8</f>
        <v>8444.9047619047615</v>
      </c>
      <c r="BD29" s="49">
        <f t="shared" ref="BD29:BE29" si="40">FA8</f>
        <v>5327.5</v>
      </c>
      <c r="BE29" s="49">
        <f t="shared" si="40"/>
        <v>4320</v>
      </c>
      <c r="BF29" s="49">
        <f t="shared" ref="BF29:BF36" si="41">CD8</f>
        <v>493.95833333333331</v>
      </c>
      <c r="BG29" s="49">
        <f t="shared" ref="BG29:BH29" si="42">FC8</f>
        <v>5302.5</v>
      </c>
      <c r="BH29" s="49">
        <f t="shared" si="42"/>
        <v>4117.5</v>
      </c>
      <c r="BI29" s="49">
        <f t="shared" ref="BI29:BI36" si="43">CE8</f>
        <v>500.20833333333331</v>
      </c>
      <c r="BJ29" s="49">
        <f t="shared" ref="BJ29:BJ36" si="44">EH8</f>
        <v>18.902000000000001</v>
      </c>
      <c r="BK29" s="49">
        <f t="shared" ref="BK29:BK36" si="45">EI8</f>
        <v>76.64800000000001</v>
      </c>
      <c r="BL29" s="49">
        <f t="shared" ref="BL29:BL36" si="46">EM8</f>
        <v>36000</v>
      </c>
      <c r="BM29" s="49">
        <f t="shared" ref="BM29:BM36" si="47">EL8</f>
        <v>3477</v>
      </c>
      <c r="BN29" s="49">
        <f t="shared" ref="BN29:BN36" si="48">EK8</f>
        <v>1471</v>
      </c>
      <c r="BO29" s="49">
        <f t="shared" ref="BO29:BO36" si="49">EJ8</f>
        <v>14022</v>
      </c>
      <c r="BP29" s="49">
        <f t="shared" ref="BP29:BP36" si="50">EN8</f>
        <v>1</v>
      </c>
      <c r="BQ29" s="49">
        <f t="shared" ref="BQ29:BQ36" si="51">FH8</f>
        <v>323.74</v>
      </c>
    </row>
    <row r="30" spans="1:90" x14ac:dyDescent="0.2">
      <c r="A30" s="49"/>
      <c r="B30" s="49">
        <f t="shared" ref="B30:C30" si="52">U9</f>
        <v>228160</v>
      </c>
      <c r="C30" s="49">
        <f t="shared" si="52"/>
        <v>7351.05</v>
      </c>
      <c r="D30" s="49">
        <f t="shared" si="2"/>
        <v>7.6057000000000006</v>
      </c>
      <c r="E30" s="49">
        <f t="shared" si="3"/>
        <v>1243.4742857142855</v>
      </c>
      <c r="F30" s="49">
        <f t="shared" ref="F30:H30" si="53">CI9</f>
        <v>350</v>
      </c>
      <c r="G30" s="49">
        <f t="shared" si="53"/>
        <v>856.44444444444446</v>
      </c>
      <c r="H30" s="49">
        <f t="shared" si="53"/>
        <v>358.22222222222223</v>
      </c>
      <c r="I30" s="49">
        <f>CM9</f>
        <v>43</v>
      </c>
      <c r="J30" s="49">
        <f t="shared" si="6"/>
        <v>50</v>
      </c>
      <c r="K30" s="49">
        <f t="shared" ref="K30:L30" si="54">CS9</f>
        <v>175</v>
      </c>
      <c r="L30" s="49">
        <f t="shared" si="54"/>
        <v>6.7</v>
      </c>
      <c r="M30" s="49">
        <f t="shared" si="8"/>
        <v>70.960000000000008</v>
      </c>
      <c r="N30" s="49"/>
      <c r="O30" s="49">
        <f t="shared" si="9"/>
        <v>5</v>
      </c>
      <c r="P30" s="49">
        <f t="shared" si="10"/>
        <v>370</v>
      </c>
      <c r="Q30" s="49">
        <f t="shared" ref="Q30:R30" si="55">CP9</f>
        <v>98</v>
      </c>
      <c r="R30" s="49">
        <f t="shared" si="55"/>
        <v>371</v>
      </c>
      <c r="S30" s="49">
        <f t="shared" si="12"/>
        <v>0.5</v>
      </c>
      <c r="T30" s="49"/>
      <c r="U30" s="49">
        <f t="shared" si="13"/>
        <v>0.26</v>
      </c>
      <c r="V30" s="49">
        <f t="shared" si="14"/>
        <v>0.02</v>
      </c>
      <c r="W30" s="49" t="e">
        <f t="shared" si="15"/>
        <v>#DIV/0!</v>
      </c>
      <c r="X30" s="49" t="e">
        <f t="shared" si="16"/>
        <v>#DIV/0!</v>
      </c>
      <c r="Y30" s="49" t="e">
        <f t="shared" ref="Y30:Z30" si="56">DC9</f>
        <v>#DIV/0!</v>
      </c>
      <c r="Z30" s="49" t="e">
        <f t="shared" si="56"/>
        <v>#DIV/0!</v>
      </c>
      <c r="AA30" s="49"/>
      <c r="AB30" s="49">
        <f t="shared" si="18"/>
        <v>1.6666666666666667</v>
      </c>
      <c r="AC30" s="49">
        <f t="shared" ref="AC30:AE30" si="57">DE9</f>
        <v>4.7333333333333343</v>
      </c>
      <c r="AD30" s="49">
        <f t="shared" si="57"/>
        <v>30.777777777777779</v>
      </c>
      <c r="AE30" s="49">
        <f t="shared" si="57"/>
        <v>4.3888888888888893</v>
      </c>
      <c r="AF30" s="49">
        <f t="shared" si="20"/>
        <v>11.304500000000001</v>
      </c>
      <c r="AG30" s="49">
        <f t="shared" si="21"/>
        <v>6.5766666666666671</v>
      </c>
      <c r="AH30" s="49">
        <f t="shared" si="22"/>
        <v>5.0266666666666664</v>
      </c>
      <c r="AI30" s="49">
        <f t="shared" si="23"/>
        <v>0.48633333333333328</v>
      </c>
      <c r="AJ30" s="49">
        <f t="shared" si="24"/>
        <v>5.0999999999999996</v>
      </c>
      <c r="AK30" s="49">
        <f t="shared" si="25"/>
        <v>108.8475</v>
      </c>
      <c r="AL30" s="49">
        <f>גיליון1!DP9</f>
        <v>178.5</v>
      </c>
      <c r="AM30" s="49">
        <f t="shared" si="26"/>
        <v>1.04</v>
      </c>
      <c r="AN30" s="49">
        <f t="shared" si="27"/>
        <v>0.28000000000000003</v>
      </c>
      <c r="AO30" s="49">
        <f t="shared" ref="AO30:AP30" si="58">DR9</f>
        <v>1.0149999999999999</v>
      </c>
      <c r="AP30" s="49">
        <f t="shared" si="58"/>
        <v>5</v>
      </c>
      <c r="AQ30" s="49" t="e">
        <f t="shared" ref="AQ30:AR30" si="59">DU9</f>
        <v>#DIV/0!</v>
      </c>
      <c r="AR30" s="49" t="e">
        <f t="shared" si="59"/>
        <v>#DIV/0!</v>
      </c>
      <c r="AS30" s="49" t="e">
        <f t="shared" si="30"/>
        <v>#DIV/0!</v>
      </c>
      <c r="AT30" s="49" t="e">
        <f t="shared" si="31"/>
        <v>#DIV/0!</v>
      </c>
      <c r="AU30" s="49" t="e">
        <f t="shared" si="32"/>
        <v>#DIV/0!</v>
      </c>
      <c r="AV30" s="49">
        <f t="shared" si="33"/>
        <v>4.9731057142857136</v>
      </c>
      <c r="AW30" s="49">
        <f t="shared" si="34"/>
        <v>3.9974074074074064</v>
      </c>
      <c r="AX30" s="49">
        <f t="shared" si="35"/>
        <v>1.0071614285714288</v>
      </c>
      <c r="AY30" s="49">
        <f t="shared" si="36"/>
        <v>0.72259259259259268</v>
      </c>
      <c r="AZ30" s="49">
        <f t="shared" si="37"/>
        <v>1.1411585714285715</v>
      </c>
      <c r="BA30" s="49">
        <f t="shared" si="38"/>
        <v>1.1481481481481479</v>
      </c>
      <c r="BB30" s="49"/>
      <c r="BC30" s="49">
        <f t="shared" si="39"/>
        <v>7272.4761904761908</v>
      </c>
      <c r="BD30" s="49">
        <f t="shared" ref="BD30:BE30" si="60">FA9</f>
        <v>5231.1111111111113</v>
      </c>
      <c r="BE30" s="49">
        <f t="shared" si="60"/>
        <v>4273.333333333333</v>
      </c>
      <c r="BF30" s="49">
        <f t="shared" si="41"/>
        <v>473.33333333333331</v>
      </c>
      <c r="BG30" s="49">
        <f t="shared" ref="BG30:BH30" si="61">FC9</f>
        <v>5195.5555555555557</v>
      </c>
      <c r="BH30" s="49">
        <f t="shared" si="61"/>
        <v>4231.1111111111113</v>
      </c>
      <c r="BI30" s="49">
        <f t="shared" si="43"/>
        <v>497.03703703703701</v>
      </c>
      <c r="BJ30" s="49">
        <f t="shared" si="44"/>
        <v>18.62</v>
      </c>
      <c r="BK30" s="49">
        <f t="shared" si="45"/>
        <v>76.86999999999999</v>
      </c>
      <c r="BL30" s="49">
        <f t="shared" si="46"/>
        <v>240000</v>
      </c>
      <c r="BM30" s="49">
        <f t="shared" si="47"/>
        <v>3001</v>
      </c>
      <c r="BN30" s="49">
        <f t="shared" si="48"/>
        <v>2050</v>
      </c>
      <c r="BO30" s="49">
        <f t="shared" si="49"/>
        <v>13453</v>
      </c>
      <c r="BP30" s="49">
        <f t="shared" si="50"/>
        <v>1</v>
      </c>
      <c r="BQ30" s="49">
        <f t="shared" si="51"/>
        <v>437.97999999999996</v>
      </c>
    </row>
    <row r="31" spans="1:90" x14ac:dyDescent="0.2">
      <c r="A31" s="49"/>
      <c r="B31" s="49">
        <f t="shared" ref="B31:C31" si="62">U10</f>
        <v>226854.5</v>
      </c>
      <c r="C31" s="49">
        <f t="shared" si="62"/>
        <v>7561.8166666666666</v>
      </c>
      <c r="D31" s="49">
        <f t="shared" si="2"/>
        <v>7.5624707602339161</v>
      </c>
      <c r="E31" s="49">
        <f t="shared" si="3"/>
        <v>1376.1520467836258</v>
      </c>
      <c r="F31" s="49">
        <f t="shared" ref="F31:H31" si="63">CI10</f>
        <v>387</v>
      </c>
      <c r="G31" s="49">
        <f t="shared" si="63"/>
        <v>1048.3333333333333</v>
      </c>
      <c r="H31" s="49">
        <f t="shared" si="63"/>
        <v>402</v>
      </c>
      <c r="I31" s="49">
        <f t="shared" si="5"/>
        <v>45.95</v>
      </c>
      <c r="J31" s="49">
        <f t="shared" si="6"/>
        <v>57.25</v>
      </c>
      <c r="K31" s="49">
        <f t="shared" ref="K31:L31" si="64">CS10</f>
        <v>190</v>
      </c>
      <c r="L31" s="49">
        <f t="shared" si="64"/>
        <v>8.5909999999999993</v>
      </c>
      <c r="M31" s="49">
        <f t="shared" si="8"/>
        <v>86.36</v>
      </c>
      <c r="N31" s="49"/>
      <c r="O31" s="49">
        <f t="shared" si="9"/>
        <v>5</v>
      </c>
      <c r="P31" s="49">
        <f t="shared" si="10"/>
        <v>296</v>
      </c>
      <c r="Q31" s="49">
        <f t="shared" ref="Q31:R31" si="65">CP10</f>
        <v>102</v>
      </c>
      <c r="R31" s="49">
        <f t="shared" si="65"/>
        <v>350</v>
      </c>
      <c r="S31" s="49">
        <f t="shared" si="12"/>
        <v>3.1</v>
      </c>
      <c r="T31" s="49"/>
      <c r="U31" s="49">
        <f t="shared" si="13"/>
        <v>0.24</v>
      </c>
      <c r="V31" s="49">
        <f t="shared" si="14"/>
        <v>0.02</v>
      </c>
      <c r="W31" s="49">
        <f t="shared" si="15"/>
        <v>900</v>
      </c>
      <c r="X31" s="49">
        <f t="shared" si="16"/>
        <v>56</v>
      </c>
      <c r="Y31" s="49">
        <f t="shared" ref="Y31:Z31" si="66">DC10</f>
        <v>160</v>
      </c>
      <c r="Z31" s="49">
        <f t="shared" si="66"/>
        <v>350</v>
      </c>
      <c r="AA31" s="49"/>
      <c r="AB31" s="49">
        <f t="shared" si="18"/>
        <v>1</v>
      </c>
      <c r="AC31" s="49">
        <f t="shared" ref="AC31:AE31" si="67">DE10</f>
        <v>4.7166666666666668</v>
      </c>
      <c r="AD31" s="49">
        <f t="shared" si="67"/>
        <v>25.5</v>
      </c>
      <c r="AE31" s="49">
        <f t="shared" si="67"/>
        <v>6.666666666666667</v>
      </c>
      <c r="AF31" s="49">
        <f t="shared" si="20"/>
        <v>14.487000000000002</v>
      </c>
      <c r="AG31" s="49">
        <f t="shared" si="21"/>
        <v>6.7550000000000008</v>
      </c>
      <c r="AH31" s="49">
        <f t="shared" si="22"/>
        <v>2.48</v>
      </c>
      <c r="AI31" s="49">
        <f t="shared" si="23"/>
        <v>0.48350000000000004</v>
      </c>
      <c r="AJ31" s="49">
        <f t="shared" si="24"/>
        <v>5</v>
      </c>
      <c r="AK31" s="49">
        <f t="shared" si="25"/>
        <v>124.98974999999999</v>
      </c>
      <c r="AL31" s="49">
        <f>גיליון1!DP10</f>
        <v>205</v>
      </c>
      <c r="AM31" s="49">
        <f t="shared" si="26"/>
        <v>3.7080000000000002</v>
      </c>
      <c r="AN31" s="49">
        <f t="shared" si="27"/>
        <v>0.312</v>
      </c>
      <c r="AO31" s="49">
        <f t="shared" ref="AO31:AP31" si="68">DR10</f>
        <v>1.0509999999999999</v>
      </c>
      <c r="AP31" s="49">
        <f t="shared" si="68"/>
        <v>5</v>
      </c>
      <c r="AQ31" s="49">
        <f t="shared" ref="AQ31:AR31" si="69">DU10</f>
        <v>0.15</v>
      </c>
      <c r="AR31" s="49">
        <f t="shared" si="69"/>
        <v>0.02</v>
      </c>
      <c r="AS31" s="49">
        <f t="shared" si="30"/>
        <v>0.2</v>
      </c>
      <c r="AT31" s="49">
        <f t="shared" si="31"/>
        <v>4.04</v>
      </c>
      <c r="AU31" s="49">
        <f t="shared" si="32"/>
        <v>8.9</v>
      </c>
      <c r="AV31" s="49">
        <f t="shared" si="33"/>
        <v>3.620100877192983</v>
      </c>
      <c r="AW31" s="49">
        <f t="shared" si="34"/>
        <v>3.6371999999999995</v>
      </c>
      <c r="AX31" s="49">
        <f t="shared" si="35"/>
        <v>1.1124195906432752</v>
      </c>
      <c r="AY31" s="49">
        <f t="shared" si="36"/>
        <v>0.76799999999999979</v>
      </c>
      <c r="AZ31" s="49">
        <f t="shared" si="37"/>
        <v>1.090285087719298</v>
      </c>
      <c r="BA31" s="49">
        <f t="shared" si="38"/>
        <v>1.0928</v>
      </c>
      <c r="BB31" s="49"/>
      <c r="BC31" s="49" t="e">
        <f t="shared" si="39"/>
        <v>#VALUE!</v>
      </c>
      <c r="BD31" s="49">
        <f t="shared" ref="BD31:BE31" si="70">FA10</f>
        <v>4974.2857142857147</v>
      </c>
      <c r="BE31" s="49">
        <f t="shared" si="70"/>
        <v>4042.8571428571427</v>
      </c>
      <c r="BF31" s="49">
        <f t="shared" si="41"/>
        <v>397.6</v>
      </c>
      <c r="BG31" s="49">
        <f t="shared" ref="BG31:BH31" si="71">FC10</f>
        <v>4880</v>
      </c>
      <c r="BH31" s="49">
        <f t="shared" si="71"/>
        <v>3945.7142857142858</v>
      </c>
      <c r="BI31" s="49">
        <f t="shared" si="43"/>
        <v>437.2</v>
      </c>
      <c r="BJ31" s="49">
        <f t="shared" si="44"/>
        <v>19.215</v>
      </c>
      <c r="BK31" s="49">
        <f t="shared" si="45"/>
        <v>78.362499999999997</v>
      </c>
      <c r="BL31" s="49">
        <f t="shared" si="46"/>
        <v>24000</v>
      </c>
      <c r="BM31" s="49">
        <f t="shared" si="47"/>
        <v>3463.2</v>
      </c>
      <c r="BN31" s="49">
        <f t="shared" si="48"/>
        <v>1359.4</v>
      </c>
      <c r="BO31" s="49">
        <f t="shared" si="49"/>
        <v>14442.41</v>
      </c>
      <c r="BP31" s="49">
        <f t="shared" si="50"/>
        <v>1</v>
      </c>
      <c r="BQ31" s="49">
        <f t="shared" si="51"/>
        <v>340.20000000000005</v>
      </c>
    </row>
    <row r="32" spans="1:90" x14ac:dyDescent="0.2">
      <c r="A32" s="49"/>
      <c r="B32" s="49">
        <f t="shared" ref="B32:C32" si="72">U11</f>
        <v>234220.99999999997</v>
      </c>
      <c r="C32" s="49">
        <f t="shared" si="72"/>
        <v>7576.6333333333323</v>
      </c>
      <c r="D32" s="49">
        <f t="shared" si="2"/>
        <v>7.8094857142857137</v>
      </c>
      <c r="E32" s="49">
        <f t="shared" si="3"/>
        <v>1329.6385714285711</v>
      </c>
      <c r="F32" s="49">
        <f t="shared" ref="F32:H32" si="73">CI11</f>
        <v>344.88888888888891</v>
      </c>
      <c r="G32" s="49">
        <f t="shared" si="73"/>
        <v>915</v>
      </c>
      <c r="H32" s="49">
        <f t="shared" si="73"/>
        <v>380.55555555555554</v>
      </c>
      <c r="I32" s="49">
        <f t="shared" si="5"/>
        <v>47.150000000000006</v>
      </c>
      <c r="J32" s="49">
        <f t="shared" si="6"/>
        <v>47.5</v>
      </c>
      <c r="K32" s="49">
        <f t="shared" ref="K32:L32" si="74">CS11</f>
        <v>212</v>
      </c>
      <c r="L32" s="49">
        <f t="shared" si="74"/>
        <v>8.9</v>
      </c>
      <c r="M32" s="49">
        <f t="shared" si="8"/>
        <v>78.638000000000005</v>
      </c>
      <c r="N32" s="49"/>
      <c r="O32" s="49">
        <f t="shared" si="9"/>
        <v>5</v>
      </c>
      <c r="P32" s="49">
        <f t="shared" si="10"/>
        <v>316</v>
      </c>
      <c r="Q32" s="49">
        <f t="shared" ref="Q32:R32" si="75">CP11</f>
        <v>125</v>
      </c>
      <c r="R32" s="49">
        <f t="shared" si="75"/>
        <v>340</v>
      </c>
      <c r="S32" s="49" t="e">
        <f t="shared" si="12"/>
        <v>#DIV/0!</v>
      </c>
      <c r="T32" s="49"/>
      <c r="U32" s="49">
        <f t="shared" si="13"/>
        <v>0.34</v>
      </c>
      <c r="V32" s="49">
        <f t="shared" si="14"/>
        <v>0.02</v>
      </c>
      <c r="W32" s="49" t="e">
        <f t="shared" si="15"/>
        <v>#DIV/0!</v>
      </c>
      <c r="X32" s="49" t="e">
        <f t="shared" si="16"/>
        <v>#DIV/0!</v>
      </c>
      <c r="Y32" s="49" t="e">
        <f t="shared" ref="Y32:Z32" si="76">DC11</f>
        <v>#DIV/0!</v>
      </c>
      <c r="Z32" s="49" t="e">
        <f t="shared" si="76"/>
        <v>#DIV/0!</v>
      </c>
      <c r="AA32" s="49"/>
      <c r="AB32" s="49">
        <f t="shared" si="18"/>
        <v>1</v>
      </c>
      <c r="AC32" s="49">
        <f t="shared" ref="AC32:AE32" si="77">DE11</f>
        <v>2.7999999999999994</v>
      </c>
      <c r="AD32" s="49">
        <f t="shared" si="77"/>
        <v>16.555555555555557</v>
      </c>
      <c r="AE32" s="49">
        <f t="shared" si="77"/>
        <v>4.655555555555555</v>
      </c>
      <c r="AF32" s="49">
        <f t="shared" si="20"/>
        <v>6.1680000000000001</v>
      </c>
      <c r="AG32" s="49">
        <f t="shared" si="21"/>
        <v>2.7149999999999999</v>
      </c>
      <c r="AH32" s="49">
        <f t="shared" si="22"/>
        <v>5.07</v>
      </c>
      <c r="AI32" s="49">
        <f t="shared" si="23"/>
        <v>0.40249999999999997</v>
      </c>
      <c r="AJ32" s="49">
        <f t="shared" si="24"/>
        <v>5</v>
      </c>
      <c r="AK32" s="49">
        <f t="shared" si="25"/>
        <v>107.676</v>
      </c>
      <c r="AL32" s="49">
        <f>גיליון1!DP11</f>
        <v>201</v>
      </c>
      <c r="AM32" s="49">
        <f t="shared" si="26"/>
        <v>4.7</v>
      </c>
      <c r="AN32" s="49">
        <f t="shared" si="27"/>
        <v>0.25</v>
      </c>
      <c r="AO32" s="49">
        <f t="shared" ref="AO32:AP32" si="78">DR11</f>
        <v>1.087</v>
      </c>
      <c r="AP32" s="49">
        <f t="shared" si="78"/>
        <v>5</v>
      </c>
      <c r="AQ32" s="49" t="e">
        <f t="shared" ref="AQ32:AR32" si="79">DU11</f>
        <v>#DIV/0!</v>
      </c>
      <c r="AR32" s="49" t="e">
        <f t="shared" si="79"/>
        <v>#DIV/0!</v>
      </c>
      <c r="AS32" s="49" t="e">
        <f t="shared" si="30"/>
        <v>#DIV/0!</v>
      </c>
      <c r="AT32" s="49" t="e">
        <f t="shared" si="31"/>
        <v>#DIV/0!</v>
      </c>
      <c r="AU32" s="49" t="e">
        <f t="shared" si="32"/>
        <v>#DIV/0!</v>
      </c>
      <c r="AV32" s="49">
        <f t="shared" si="33"/>
        <v>3.8354500000000002</v>
      </c>
      <c r="AW32" s="49">
        <f t="shared" si="34"/>
        <v>4.5304938271604938</v>
      </c>
      <c r="AX32" s="49">
        <f t="shared" si="35"/>
        <v>0.44508142857142874</v>
      </c>
      <c r="AY32" s="49">
        <f t="shared" si="36"/>
        <v>0.52148148148148155</v>
      </c>
      <c r="AZ32" s="49">
        <f t="shared" si="37"/>
        <v>1.0882642857142859</v>
      </c>
      <c r="BA32" s="49">
        <f t="shared" si="38"/>
        <v>1.162962962962963</v>
      </c>
      <c r="BB32" s="49"/>
      <c r="BC32" s="49" t="e">
        <f t="shared" si="39"/>
        <v>#VALUE!</v>
      </c>
      <c r="BD32" s="49">
        <f t="shared" ref="BD32:BE32" si="80">FA11</f>
        <v>5744.4444444444443</v>
      </c>
      <c r="BE32" s="49">
        <f t="shared" si="80"/>
        <v>4564.4444444444443</v>
      </c>
      <c r="BF32" s="49">
        <f t="shared" si="41"/>
        <v>508.51851851851853</v>
      </c>
      <c r="BG32" s="49">
        <f t="shared" ref="BG32:BH32" si="81">FC11</f>
        <v>5415.5555555555557</v>
      </c>
      <c r="BH32" s="49">
        <f t="shared" si="81"/>
        <v>3981</v>
      </c>
      <c r="BI32" s="49">
        <f t="shared" si="43"/>
        <v>558.88888888888891</v>
      </c>
      <c r="BJ32" s="49">
        <f t="shared" si="44"/>
        <v>18.655999999999999</v>
      </c>
      <c r="BK32" s="49">
        <f t="shared" si="45"/>
        <v>72.174000000000007</v>
      </c>
      <c r="BL32" s="49">
        <f t="shared" si="46"/>
        <v>92000</v>
      </c>
      <c r="BM32" s="49">
        <f t="shared" si="47"/>
        <v>3885</v>
      </c>
      <c r="BN32" s="49">
        <f t="shared" si="48"/>
        <v>2789.4</v>
      </c>
      <c r="BO32" s="49">
        <f t="shared" si="49"/>
        <v>14615</v>
      </c>
      <c r="BP32" s="49">
        <f t="shared" si="50"/>
        <v>1</v>
      </c>
      <c r="BQ32" s="49">
        <f t="shared" si="51"/>
        <v>260.06</v>
      </c>
    </row>
    <row r="33" spans="1:69" x14ac:dyDescent="0.2">
      <c r="A33" s="49"/>
      <c r="B33" s="49">
        <f t="shared" ref="B33:C33" si="82">U12</f>
        <v>234910</v>
      </c>
      <c r="C33" s="49">
        <f t="shared" si="82"/>
        <v>7830.333333333333</v>
      </c>
      <c r="D33" s="49">
        <f t="shared" si="2"/>
        <v>7.8592916666666666</v>
      </c>
      <c r="E33" s="49">
        <f t="shared" si="3"/>
        <v>1247.7111111111112</v>
      </c>
      <c r="F33" s="49">
        <f t="shared" ref="F33:H33" si="83">CI12</f>
        <v>344.16666666666669</v>
      </c>
      <c r="G33" s="49">
        <f t="shared" si="83"/>
        <v>876.5</v>
      </c>
      <c r="H33" s="49">
        <f t="shared" si="83"/>
        <v>354</v>
      </c>
      <c r="I33" s="49">
        <f t="shared" si="5"/>
        <v>47.900000000000006</v>
      </c>
      <c r="J33" s="49">
        <f t="shared" si="6"/>
        <v>64.25</v>
      </c>
      <c r="K33" s="49">
        <f t="shared" ref="K33:L33" si="84">CS12</f>
        <v>135</v>
      </c>
      <c r="L33" s="49">
        <f t="shared" si="84"/>
        <v>7.26</v>
      </c>
      <c r="M33" s="49">
        <f t="shared" si="8"/>
        <v>77.736666666666665</v>
      </c>
      <c r="N33" s="49"/>
      <c r="O33" s="49">
        <f t="shared" si="9"/>
        <v>5</v>
      </c>
      <c r="P33" s="49">
        <f t="shared" si="10"/>
        <v>352</v>
      </c>
      <c r="Q33" s="49">
        <f t="shared" ref="Q33:R33" si="85">CP12</f>
        <v>135</v>
      </c>
      <c r="R33" s="49">
        <f t="shared" si="85"/>
        <v>410</v>
      </c>
      <c r="S33" s="49">
        <f t="shared" si="12"/>
        <v>2.8</v>
      </c>
      <c r="T33" s="49"/>
      <c r="U33" s="49">
        <f t="shared" si="13"/>
        <v>0.16</v>
      </c>
      <c r="V33" s="49">
        <f t="shared" si="14"/>
        <v>0.02</v>
      </c>
      <c r="W33" s="49" t="e">
        <f t="shared" si="15"/>
        <v>#DIV/0!</v>
      </c>
      <c r="X33" s="49" t="e">
        <f t="shared" si="16"/>
        <v>#DIV/0!</v>
      </c>
      <c r="Y33" s="49" t="e">
        <f t="shared" ref="Y33:Z33" si="86">DC12</f>
        <v>#DIV/0!</v>
      </c>
      <c r="Z33" s="49" t="e">
        <f t="shared" si="86"/>
        <v>#DIV/0!</v>
      </c>
      <c r="AA33" s="49"/>
      <c r="AB33" s="49">
        <f t="shared" si="18"/>
        <v>3.6</v>
      </c>
      <c r="AC33" s="49">
        <f t="shared" ref="AC33:AE33" si="87">DE12</f>
        <v>3.2166666666666668</v>
      </c>
      <c r="AD33" s="49">
        <f t="shared" si="87"/>
        <v>15</v>
      </c>
      <c r="AE33" s="49">
        <f t="shared" si="87"/>
        <v>5.7</v>
      </c>
      <c r="AF33" s="49">
        <f t="shared" si="20"/>
        <v>9.7140000000000004</v>
      </c>
      <c r="AG33" s="49">
        <f t="shared" si="21"/>
        <v>3.1150000000000002</v>
      </c>
      <c r="AH33" s="49">
        <f t="shared" si="22"/>
        <v>3.74</v>
      </c>
      <c r="AI33" s="49">
        <f t="shared" si="23"/>
        <v>0.27300000000000002</v>
      </c>
      <c r="AJ33" s="49">
        <f t="shared" si="24"/>
        <v>6.2</v>
      </c>
      <c r="AK33" s="49">
        <f t="shared" si="25"/>
        <v>85.293499999999995</v>
      </c>
      <c r="AL33" s="49">
        <f>גיליון1!DP12</f>
        <v>141</v>
      </c>
      <c r="AM33" s="49">
        <f t="shared" si="26"/>
        <v>1.83</v>
      </c>
      <c r="AN33" s="49">
        <f t="shared" si="27"/>
        <v>0.28899999999999998</v>
      </c>
      <c r="AO33" s="49">
        <f t="shared" ref="AO33:AP33" si="88">DR12</f>
        <v>0.85499999999999998</v>
      </c>
      <c r="AP33" s="49">
        <f t="shared" si="88"/>
        <v>5</v>
      </c>
      <c r="AQ33" s="49" t="e">
        <f t="shared" ref="AQ33:AR33" si="89">DU12</f>
        <v>#DIV/0!</v>
      </c>
      <c r="AR33" s="49" t="e">
        <f t="shared" si="89"/>
        <v>#DIV/0!</v>
      </c>
      <c r="AS33" s="49" t="e">
        <f t="shared" si="30"/>
        <v>#DIV/0!</v>
      </c>
      <c r="AT33" s="49" t="e">
        <f t="shared" si="31"/>
        <v>#DIV/0!</v>
      </c>
      <c r="AU33" s="49" t="e">
        <f t="shared" si="32"/>
        <v>#DIV/0!</v>
      </c>
      <c r="AV33" s="49" t="e">
        <f t="shared" si="33"/>
        <v>#DIV/0!</v>
      </c>
      <c r="AW33" s="49">
        <f t="shared" si="34"/>
        <v>4.5340000000000007</v>
      </c>
      <c r="AX33" s="49" t="e">
        <f t="shared" si="35"/>
        <v>#DIV/0!</v>
      </c>
      <c r="AY33" s="49">
        <f t="shared" si="36"/>
        <v>0.46592</v>
      </c>
      <c r="AZ33" s="49" t="e">
        <f t="shared" si="37"/>
        <v>#DIV/0!</v>
      </c>
      <c r="BA33" s="49">
        <f t="shared" si="38"/>
        <v>1.0935999999999999</v>
      </c>
      <c r="BB33" s="49"/>
      <c r="BC33" s="49">
        <f t="shared" si="39"/>
        <v>8026.0952380952385</v>
      </c>
      <c r="BD33" s="49">
        <f t="shared" ref="BD33:BE33" si="90">FA12</f>
        <v>5533.333333333333</v>
      </c>
      <c r="BE33" s="49">
        <f t="shared" si="90"/>
        <v>4306.666666666667</v>
      </c>
      <c r="BF33" s="49">
        <f t="shared" si="41"/>
        <v>641.6</v>
      </c>
      <c r="BG33" s="49">
        <f t="shared" ref="BG33:BH33" si="91">FC12</f>
        <v>5243.333333333333</v>
      </c>
      <c r="BH33" s="49">
        <f t="shared" si="91"/>
        <v>4010</v>
      </c>
      <c r="BI33" s="49">
        <f t="shared" si="43"/>
        <v>639.6</v>
      </c>
      <c r="BJ33" s="49">
        <f t="shared" si="44"/>
        <v>17.873333333333335</v>
      </c>
      <c r="BK33" s="49">
        <f t="shared" si="45"/>
        <v>75.646666666666661</v>
      </c>
      <c r="BL33" s="49" t="e">
        <f t="shared" si="46"/>
        <v>#DIV/0!</v>
      </c>
      <c r="BM33" s="49" t="e">
        <f t="shared" si="47"/>
        <v>#DIV/0!</v>
      </c>
      <c r="BN33" s="49" t="e">
        <f t="shared" si="48"/>
        <v>#DIV/0!</v>
      </c>
      <c r="BO33" s="49" t="e">
        <f t="shared" si="49"/>
        <v>#DIV/0!</v>
      </c>
      <c r="BP33" s="49" t="e">
        <f t="shared" si="50"/>
        <v>#DIV/0!</v>
      </c>
      <c r="BQ33" s="49">
        <f t="shared" si="51"/>
        <v>0</v>
      </c>
    </row>
    <row r="34" spans="1:69" x14ac:dyDescent="0.2">
      <c r="A34" s="49"/>
      <c r="B34" s="49">
        <f t="shared" ref="B34:C34" si="92">U13</f>
        <v>0</v>
      </c>
      <c r="C34" s="49">
        <f t="shared" si="92"/>
        <v>0</v>
      </c>
      <c r="D34" s="49">
        <f t="shared" si="2"/>
        <v>0</v>
      </c>
      <c r="E34" s="49">
        <f t="shared" si="3"/>
        <v>0</v>
      </c>
      <c r="F34" s="49">
        <f t="shared" ref="F34:H34" si="93">CI13</f>
        <v>0</v>
      </c>
      <c r="G34" s="49">
        <f t="shared" si="93"/>
        <v>0</v>
      </c>
      <c r="H34" s="49">
        <f t="shared" si="93"/>
        <v>0</v>
      </c>
      <c r="I34" s="49">
        <f t="shared" si="5"/>
        <v>0</v>
      </c>
      <c r="J34" s="49">
        <f t="shared" si="6"/>
        <v>0</v>
      </c>
      <c r="K34" s="49">
        <f t="shared" ref="K34:L34" si="94">CS13</f>
        <v>0</v>
      </c>
      <c r="L34" s="49">
        <f t="shared" si="94"/>
        <v>0</v>
      </c>
      <c r="M34" s="49">
        <f t="shared" si="8"/>
        <v>0</v>
      </c>
      <c r="N34" s="49"/>
      <c r="O34" s="49">
        <f t="shared" si="9"/>
        <v>0</v>
      </c>
      <c r="P34" s="49">
        <f t="shared" si="10"/>
        <v>0</v>
      </c>
      <c r="Q34" s="49">
        <f t="shared" ref="Q34:R34" si="95">CP13</f>
        <v>0</v>
      </c>
      <c r="R34" s="49">
        <f t="shared" si="95"/>
        <v>0</v>
      </c>
      <c r="S34" s="49">
        <f t="shared" si="12"/>
        <v>0</v>
      </c>
      <c r="T34" s="49"/>
      <c r="U34" s="49">
        <f t="shared" si="13"/>
        <v>0</v>
      </c>
      <c r="V34" s="49">
        <f t="shared" si="14"/>
        <v>0</v>
      </c>
      <c r="W34" s="49">
        <f t="shared" si="15"/>
        <v>0</v>
      </c>
      <c r="X34" s="49">
        <f t="shared" si="16"/>
        <v>0</v>
      </c>
      <c r="Y34" s="49">
        <f t="shared" ref="Y34:Z34" si="96">DC13</f>
        <v>0</v>
      </c>
      <c r="Z34" s="49">
        <f t="shared" si="96"/>
        <v>0</v>
      </c>
      <c r="AA34" s="49"/>
      <c r="AB34" s="49">
        <f t="shared" si="18"/>
        <v>0</v>
      </c>
      <c r="AC34" s="49">
        <f t="shared" ref="AC34:AE34" si="97">DE13</f>
        <v>0</v>
      </c>
      <c r="AD34" s="49">
        <f t="shared" si="97"/>
        <v>0</v>
      </c>
      <c r="AE34" s="49">
        <f t="shared" si="97"/>
        <v>0</v>
      </c>
      <c r="AF34" s="49">
        <f t="shared" si="20"/>
        <v>0</v>
      </c>
      <c r="AG34" s="49">
        <f t="shared" si="21"/>
        <v>0</v>
      </c>
      <c r="AH34" s="49">
        <f t="shared" si="22"/>
        <v>0</v>
      </c>
      <c r="AI34" s="49">
        <f t="shared" si="23"/>
        <v>0</v>
      </c>
      <c r="AJ34" s="49">
        <f t="shared" si="24"/>
        <v>0</v>
      </c>
      <c r="AK34" s="49">
        <f t="shared" si="25"/>
        <v>0</v>
      </c>
      <c r="AL34" s="49">
        <f>גיליון1!DP13</f>
        <v>0</v>
      </c>
      <c r="AM34" s="49">
        <f t="shared" si="26"/>
        <v>0</v>
      </c>
      <c r="AN34" s="49">
        <f t="shared" si="27"/>
        <v>0</v>
      </c>
      <c r="AO34" s="49">
        <f t="shared" ref="AO34:AP34" si="98">DR13</f>
        <v>0</v>
      </c>
      <c r="AP34" s="49">
        <f t="shared" si="98"/>
        <v>0</v>
      </c>
      <c r="AQ34" s="49">
        <f t="shared" ref="AQ34:AR34" si="99">DU13</f>
        <v>0</v>
      </c>
      <c r="AR34" s="49">
        <f t="shared" si="99"/>
        <v>0</v>
      </c>
      <c r="AS34" s="49">
        <f t="shared" si="30"/>
        <v>0</v>
      </c>
      <c r="AT34" s="49">
        <f t="shared" si="31"/>
        <v>0</v>
      </c>
      <c r="AU34" s="49">
        <f t="shared" si="32"/>
        <v>0</v>
      </c>
      <c r="AV34" s="49">
        <f t="shared" si="33"/>
        <v>0</v>
      </c>
      <c r="AW34" s="49">
        <f t="shared" si="34"/>
        <v>0</v>
      </c>
      <c r="AX34" s="49">
        <f t="shared" si="35"/>
        <v>0</v>
      </c>
      <c r="AY34" s="49">
        <f t="shared" si="36"/>
        <v>0</v>
      </c>
      <c r="AZ34" s="49">
        <f t="shared" si="37"/>
        <v>0</v>
      </c>
      <c r="BA34" s="49">
        <f t="shared" si="38"/>
        <v>0</v>
      </c>
      <c r="BB34" s="49"/>
      <c r="BC34" s="49">
        <f t="shared" si="39"/>
        <v>0</v>
      </c>
      <c r="BD34" s="49">
        <f t="shared" ref="BD34:BE34" si="100">FA13</f>
        <v>0</v>
      </c>
      <c r="BE34" s="49">
        <f t="shared" si="100"/>
        <v>0</v>
      </c>
      <c r="BF34" s="49">
        <f t="shared" si="41"/>
        <v>0</v>
      </c>
      <c r="BG34" s="49">
        <f t="shared" ref="BG34:BH34" si="101">FC13</f>
        <v>0</v>
      </c>
      <c r="BH34" s="49">
        <f t="shared" si="101"/>
        <v>0</v>
      </c>
      <c r="BI34" s="49">
        <f t="shared" si="43"/>
        <v>0</v>
      </c>
      <c r="BJ34" s="49">
        <f t="shared" si="44"/>
        <v>0</v>
      </c>
      <c r="BK34" s="49">
        <f t="shared" si="45"/>
        <v>0</v>
      </c>
      <c r="BL34" s="49">
        <f t="shared" si="46"/>
        <v>0</v>
      </c>
      <c r="BM34" s="49">
        <f t="shared" si="47"/>
        <v>0</v>
      </c>
      <c r="BN34" s="49">
        <f t="shared" si="48"/>
        <v>0</v>
      </c>
      <c r="BO34" s="49">
        <f t="shared" si="49"/>
        <v>0</v>
      </c>
      <c r="BP34" s="49">
        <f t="shared" si="50"/>
        <v>0</v>
      </c>
      <c r="BQ34" s="49">
        <f t="shared" si="51"/>
        <v>0</v>
      </c>
    </row>
    <row r="35" spans="1:69" x14ac:dyDescent="0.2">
      <c r="A35" s="49"/>
      <c r="B35" s="49">
        <f t="shared" ref="B35:C35" si="102">U14</f>
        <v>0</v>
      </c>
      <c r="C35" s="49">
        <f t="shared" si="102"/>
        <v>0</v>
      </c>
      <c r="D35" s="49">
        <f t="shared" si="2"/>
        <v>0</v>
      </c>
      <c r="E35" s="49">
        <f t="shared" si="3"/>
        <v>0</v>
      </c>
      <c r="F35" s="49">
        <f t="shared" ref="F35:H35" si="103">CI14</f>
        <v>0</v>
      </c>
      <c r="G35" s="49">
        <f t="shared" si="103"/>
        <v>0</v>
      </c>
      <c r="H35" s="49">
        <f t="shared" si="103"/>
        <v>0</v>
      </c>
      <c r="I35" s="49">
        <f t="shared" si="5"/>
        <v>0</v>
      </c>
      <c r="J35" s="49">
        <f t="shared" si="6"/>
        <v>0</v>
      </c>
      <c r="K35" s="49">
        <f t="shared" ref="K35:L35" si="104">CS14</f>
        <v>0</v>
      </c>
      <c r="L35" s="49">
        <f t="shared" si="104"/>
        <v>0</v>
      </c>
      <c r="M35" s="49">
        <f t="shared" si="8"/>
        <v>0</v>
      </c>
      <c r="N35" s="49"/>
      <c r="O35" s="49">
        <f t="shared" si="9"/>
        <v>0</v>
      </c>
      <c r="P35" s="49">
        <f t="shared" si="10"/>
        <v>0</v>
      </c>
      <c r="Q35" s="49">
        <f t="shared" ref="Q35:R35" si="105">CP14</f>
        <v>0</v>
      </c>
      <c r="R35" s="49">
        <f t="shared" si="105"/>
        <v>0</v>
      </c>
      <c r="S35" s="49">
        <f t="shared" si="12"/>
        <v>0</v>
      </c>
      <c r="T35" s="49"/>
      <c r="U35" s="49">
        <f t="shared" si="13"/>
        <v>0</v>
      </c>
      <c r="V35" s="49">
        <f t="shared" si="14"/>
        <v>0</v>
      </c>
      <c r="W35" s="49">
        <f t="shared" si="15"/>
        <v>0</v>
      </c>
      <c r="X35" s="49">
        <f t="shared" si="16"/>
        <v>0</v>
      </c>
      <c r="Y35" s="49">
        <f t="shared" ref="Y35:Z35" si="106">DC14</f>
        <v>0</v>
      </c>
      <c r="Z35" s="49">
        <f t="shared" si="106"/>
        <v>0</v>
      </c>
      <c r="AA35" s="49"/>
      <c r="AB35" s="49">
        <f t="shared" si="18"/>
        <v>0</v>
      </c>
      <c r="AC35" s="49">
        <f t="shared" ref="AC35:AE35" si="107">DE14</f>
        <v>0</v>
      </c>
      <c r="AD35" s="49">
        <f t="shared" si="107"/>
        <v>0</v>
      </c>
      <c r="AE35" s="49">
        <f t="shared" si="107"/>
        <v>0</v>
      </c>
      <c r="AF35" s="49">
        <f t="shared" si="20"/>
        <v>0</v>
      </c>
      <c r="AG35" s="49">
        <f t="shared" si="21"/>
        <v>0</v>
      </c>
      <c r="AH35" s="49">
        <f t="shared" si="22"/>
        <v>0</v>
      </c>
      <c r="AI35" s="49">
        <f t="shared" si="23"/>
        <v>0</v>
      </c>
      <c r="AJ35" s="49">
        <f t="shared" si="24"/>
        <v>0</v>
      </c>
      <c r="AK35" s="49">
        <f t="shared" si="25"/>
        <v>0</v>
      </c>
      <c r="AL35" s="49">
        <f>גיליון1!DP14</f>
        <v>0</v>
      </c>
      <c r="AM35" s="49">
        <f t="shared" si="26"/>
        <v>0</v>
      </c>
      <c r="AN35" s="49">
        <f t="shared" si="27"/>
        <v>0</v>
      </c>
      <c r="AO35" s="49">
        <f t="shared" ref="AO35:AP35" si="108">DR14</f>
        <v>0</v>
      </c>
      <c r="AP35" s="49">
        <f t="shared" si="108"/>
        <v>0</v>
      </c>
      <c r="AQ35" s="49">
        <f t="shared" ref="AQ35:AR35" si="109">DU14</f>
        <v>0</v>
      </c>
      <c r="AR35" s="49">
        <f t="shared" si="109"/>
        <v>0</v>
      </c>
      <c r="AS35" s="49">
        <f t="shared" si="30"/>
        <v>0</v>
      </c>
      <c r="AT35" s="49">
        <f t="shared" si="31"/>
        <v>0</v>
      </c>
      <c r="AU35" s="49">
        <f t="shared" si="32"/>
        <v>0</v>
      </c>
      <c r="AV35" s="49">
        <f t="shared" si="33"/>
        <v>0</v>
      </c>
      <c r="AW35" s="49">
        <f t="shared" si="34"/>
        <v>0</v>
      </c>
      <c r="AX35" s="49">
        <f t="shared" si="35"/>
        <v>0</v>
      </c>
      <c r="AY35" s="49">
        <f t="shared" si="36"/>
        <v>0</v>
      </c>
      <c r="AZ35" s="49">
        <f t="shared" si="37"/>
        <v>0</v>
      </c>
      <c r="BA35" s="49">
        <f t="shared" si="38"/>
        <v>0</v>
      </c>
      <c r="BB35" s="49"/>
      <c r="BC35" s="49">
        <f t="shared" si="39"/>
        <v>0</v>
      </c>
      <c r="BD35" s="49">
        <f t="shared" ref="BD35:BE35" si="110">FA14</f>
        <v>0</v>
      </c>
      <c r="BE35" s="49">
        <f t="shared" si="110"/>
        <v>0</v>
      </c>
      <c r="BF35" s="49">
        <f t="shared" si="41"/>
        <v>0</v>
      </c>
      <c r="BG35" s="49">
        <f t="shared" ref="BG35:BH35" si="111">FC14</f>
        <v>0</v>
      </c>
      <c r="BH35" s="49">
        <f t="shared" si="111"/>
        <v>0</v>
      </c>
      <c r="BI35" s="49">
        <f t="shared" si="43"/>
        <v>0</v>
      </c>
      <c r="BJ35" s="49">
        <f t="shared" si="44"/>
        <v>0</v>
      </c>
      <c r="BK35" s="49">
        <f t="shared" si="45"/>
        <v>0</v>
      </c>
      <c r="BL35" s="49">
        <f t="shared" si="46"/>
        <v>0</v>
      </c>
      <c r="BM35" s="49">
        <f t="shared" si="47"/>
        <v>0</v>
      </c>
      <c r="BN35" s="49">
        <f t="shared" si="48"/>
        <v>0</v>
      </c>
      <c r="BO35" s="49">
        <f t="shared" si="49"/>
        <v>0</v>
      </c>
      <c r="BP35" s="49">
        <f t="shared" si="50"/>
        <v>0</v>
      </c>
      <c r="BQ35" s="49">
        <f t="shared" si="51"/>
        <v>0</v>
      </c>
    </row>
    <row r="36" spans="1:69" x14ac:dyDescent="0.2">
      <c r="A36" s="49"/>
      <c r="B36" s="49">
        <f t="shared" ref="B36:C36" si="112">U15</f>
        <v>0</v>
      </c>
      <c r="C36" s="49">
        <f t="shared" si="112"/>
        <v>0</v>
      </c>
      <c r="D36" s="49">
        <f t="shared" si="2"/>
        <v>0</v>
      </c>
      <c r="E36" s="49">
        <f t="shared" si="3"/>
        <v>0</v>
      </c>
      <c r="F36" s="49">
        <f t="shared" ref="F36:H36" si="113">CI15</f>
        <v>0</v>
      </c>
      <c r="G36" s="49">
        <f t="shared" si="113"/>
        <v>0</v>
      </c>
      <c r="H36" s="49">
        <f t="shared" si="113"/>
        <v>0</v>
      </c>
      <c r="I36" s="49">
        <f t="shared" si="5"/>
        <v>0</v>
      </c>
      <c r="J36" s="49">
        <f t="shared" si="6"/>
        <v>0</v>
      </c>
      <c r="K36" s="49">
        <f t="shared" ref="K36:L36" si="114">CS15</f>
        <v>0</v>
      </c>
      <c r="L36" s="49">
        <f t="shared" si="114"/>
        <v>0</v>
      </c>
      <c r="M36" s="49">
        <f t="shared" si="8"/>
        <v>0</v>
      </c>
      <c r="N36" s="49"/>
      <c r="O36" s="49">
        <f t="shared" si="9"/>
        <v>0</v>
      </c>
      <c r="P36" s="49">
        <f t="shared" si="10"/>
        <v>0</v>
      </c>
      <c r="Q36" s="49">
        <f t="shared" ref="Q36:R36" si="115">CP15</f>
        <v>0</v>
      </c>
      <c r="R36" s="49">
        <f t="shared" si="115"/>
        <v>0</v>
      </c>
      <c r="S36" s="49">
        <f t="shared" si="12"/>
        <v>0</v>
      </c>
      <c r="T36" s="49"/>
      <c r="U36" s="49">
        <f t="shared" si="13"/>
        <v>0</v>
      </c>
      <c r="V36" s="49">
        <f t="shared" si="14"/>
        <v>0</v>
      </c>
      <c r="W36" s="49">
        <f t="shared" si="15"/>
        <v>0</v>
      </c>
      <c r="X36" s="49">
        <f t="shared" si="16"/>
        <v>0</v>
      </c>
      <c r="Y36" s="49">
        <f t="shared" ref="Y36:Z36" si="116">DC15</f>
        <v>0</v>
      </c>
      <c r="Z36" s="49">
        <f t="shared" si="116"/>
        <v>0</v>
      </c>
      <c r="AA36" s="49"/>
      <c r="AB36" s="49">
        <f t="shared" si="18"/>
        <v>0</v>
      </c>
      <c r="AC36" s="49">
        <f t="shared" ref="AC36:AE36" si="117">DE15</f>
        <v>0</v>
      </c>
      <c r="AD36" s="49">
        <f t="shared" si="117"/>
        <v>0</v>
      </c>
      <c r="AE36" s="49">
        <f t="shared" si="117"/>
        <v>0</v>
      </c>
      <c r="AF36" s="49">
        <f t="shared" si="20"/>
        <v>0</v>
      </c>
      <c r="AG36" s="49">
        <f t="shared" si="21"/>
        <v>0</v>
      </c>
      <c r="AH36" s="49">
        <f t="shared" si="22"/>
        <v>0</v>
      </c>
      <c r="AI36" s="49">
        <f t="shared" si="23"/>
        <v>0</v>
      </c>
      <c r="AJ36" s="49">
        <f t="shared" si="24"/>
        <v>0</v>
      </c>
      <c r="AK36" s="49">
        <f t="shared" si="25"/>
        <v>0</v>
      </c>
      <c r="AL36" s="49">
        <f>גיליון1!DP15</f>
        <v>0</v>
      </c>
      <c r="AM36" s="49">
        <f t="shared" si="26"/>
        <v>0</v>
      </c>
      <c r="AN36" s="49">
        <f t="shared" si="27"/>
        <v>0</v>
      </c>
      <c r="AO36" s="49">
        <f t="shared" ref="AO36:AP36" si="118">DR15</f>
        <v>0</v>
      </c>
      <c r="AP36" s="49">
        <f t="shared" si="118"/>
        <v>0</v>
      </c>
      <c r="AQ36" s="49">
        <f t="shared" ref="AQ36:AR36" si="119">DU15</f>
        <v>0</v>
      </c>
      <c r="AR36" s="49">
        <f t="shared" si="119"/>
        <v>0</v>
      </c>
      <c r="AS36" s="49">
        <f t="shared" si="30"/>
        <v>0</v>
      </c>
      <c r="AT36" s="49">
        <f t="shared" si="31"/>
        <v>0</v>
      </c>
      <c r="AU36" s="49">
        <f t="shared" si="32"/>
        <v>0</v>
      </c>
      <c r="AV36" s="49">
        <f t="shared" si="33"/>
        <v>0</v>
      </c>
      <c r="AW36" s="49">
        <f t="shared" si="34"/>
        <v>0</v>
      </c>
      <c r="AX36" s="49">
        <f t="shared" si="35"/>
        <v>0</v>
      </c>
      <c r="AY36" s="49">
        <f t="shared" si="36"/>
        <v>0</v>
      </c>
      <c r="AZ36" s="49">
        <f t="shared" si="37"/>
        <v>0</v>
      </c>
      <c r="BA36" s="49">
        <f t="shared" si="38"/>
        <v>0</v>
      </c>
      <c r="BB36" s="49"/>
      <c r="BC36" s="49">
        <f t="shared" si="39"/>
        <v>0</v>
      </c>
      <c r="BD36" s="49">
        <f t="shared" ref="BD36:BE36" si="120">FA15</f>
        <v>0</v>
      </c>
      <c r="BE36" s="49">
        <f t="shared" si="120"/>
        <v>0</v>
      </c>
      <c r="BF36" s="49">
        <f t="shared" si="41"/>
        <v>0</v>
      </c>
      <c r="BG36" s="49">
        <f t="shared" ref="BG36:BH36" si="121">FC15</f>
        <v>0</v>
      </c>
      <c r="BH36" s="49">
        <f t="shared" si="121"/>
        <v>0</v>
      </c>
      <c r="BI36" s="49">
        <f t="shared" si="43"/>
        <v>0</v>
      </c>
      <c r="BJ36" s="49">
        <f t="shared" si="44"/>
        <v>0</v>
      </c>
      <c r="BK36" s="49">
        <f t="shared" si="45"/>
        <v>0</v>
      </c>
      <c r="BL36" s="49">
        <f t="shared" si="46"/>
        <v>0</v>
      </c>
      <c r="BM36" s="49">
        <f t="shared" si="47"/>
        <v>0</v>
      </c>
      <c r="BN36" s="49">
        <f t="shared" si="48"/>
        <v>0</v>
      </c>
      <c r="BO36" s="49">
        <f t="shared" si="49"/>
        <v>0</v>
      </c>
      <c r="BP36" s="49">
        <f t="shared" si="50"/>
        <v>0</v>
      </c>
      <c r="BQ36" s="49">
        <f t="shared" si="51"/>
        <v>0</v>
      </c>
    </row>
  </sheetData>
  <mergeCells count="145">
    <mergeCell ref="BA25:BA26"/>
    <mergeCell ref="BB25:BC25"/>
    <mergeCell ref="BJ25:BP25"/>
    <mergeCell ref="BY6:BZ6"/>
    <mergeCell ref="BY5:BZ5"/>
    <mergeCell ref="BY3:BZ4"/>
    <mergeCell ref="CC3:CC4"/>
    <mergeCell ref="CB3:CB4"/>
    <mergeCell ref="A11:D11"/>
    <mergeCell ref="A12:D12"/>
    <mergeCell ref="B25:C25"/>
    <mergeCell ref="D25:E25"/>
    <mergeCell ref="F25:AA25"/>
    <mergeCell ref="AB25:AU25"/>
    <mergeCell ref="AW25:AW26"/>
    <mergeCell ref="AY25:AY26"/>
    <mergeCell ref="A7:D7"/>
    <mergeCell ref="A8:D8"/>
    <mergeCell ref="A9:D9"/>
    <mergeCell ref="A10:D10"/>
    <mergeCell ref="AW3:AX3"/>
    <mergeCell ref="AU3:AV3"/>
    <mergeCell ref="AS3:AT3"/>
    <mergeCell ref="AQ3:AR3"/>
    <mergeCell ref="A2:D2"/>
    <mergeCell ref="A6:D6"/>
    <mergeCell ref="AH2:AZ2"/>
    <mergeCell ref="A4:D4"/>
    <mergeCell ref="AB3:AD3"/>
    <mergeCell ref="X3:AA3"/>
    <mergeCell ref="M3:P3"/>
    <mergeCell ref="A5:D5"/>
    <mergeCell ref="E4:H4"/>
    <mergeCell ref="Q4:T4"/>
    <mergeCell ref="U4:W4"/>
    <mergeCell ref="U3:W3"/>
    <mergeCell ref="Q3:T3"/>
    <mergeCell ref="I3:L3"/>
    <mergeCell ref="E3:H3"/>
    <mergeCell ref="AL3:AN3"/>
    <mergeCell ref="AL4:AN4"/>
    <mergeCell ref="AL5:AN5"/>
    <mergeCell ref="I4:L4"/>
    <mergeCell ref="E2:AA2"/>
    <mergeCell ref="AB2:AG2"/>
    <mergeCell ref="E5:H5"/>
    <mergeCell ref="I5:L5"/>
    <mergeCell ref="M4:P4"/>
    <mergeCell ref="AH3:AK3"/>
    <mergeCell ref="AE3:AG3"/>
    <mergeCell ref="AO4:AP4"/>
    <mergeCell ref="AY3:AZ3"/>
    <mergeCell ref="M5:P5"/>
    <mergeCell ref="Q5:T5"/>
    <mergeCell ref="U5:W5"/>
    <mergeCell ref="X5:Z5"/>
    <mergeCell ref="AU5:AV5"/>
    <mergeCell ref="AW5:AX5"/>
    <mergeCell ref="AY5:AZ5"/>
    <mergeCell ref="AW4:AX4"/>
    <mergeCell ref="AQ4:AR4"/>
    <mergeCell ref="AS4:AT4"/>
    <mergeCell ref="AU4:AV4"/>
    <mergeCell ref="AO3:AP3"/>
    <mergeCell ref="X4:Z4"/>
    <mergeCell ref="AY4:AZ4"/>
    <mergeCell ref="AO5:AP5"/>
    <mergeCell ref="AQ5:AR5"/>
    <mergeCell ref="BV2:CH2"/>
    <mergeCell ref="BN3:BU4"/>
    <mergeCell ref="BN2:BU2"/>
    <mergeCell ref="CI4:CL4"/>
    <mergeCell ref="CM4:CO4"/>
    <mergeCell ref="BA2:BM2"/>
    <mergeCell ref="BA4:BB4"/>
    <mergeCell ref="BA3:BB3"/>
    <mergeCell ref="BC3:BD3"/>
    <mergeCell ref="BG4:BH4"/>
    <mergeCell ref="BG3:BH3"/>
    <mergeCell ref="BE3:BF3"/>
    <mergeCell ref="BE4:BF4"/>
    <mergeCell ref="BC4:BD4"/>
    <mergeCell ref="BK4:BM4"/>
    <mergeCell ref="BK3:BM3"/>
    <mergeCell ref="CI5:CL5"/>
    <mergeCell ref="CM5:CO5"/>
    <mergeCell ref="BE5:BF5"/>
    <mergeCell ref="CP5:CW5"/>
    <mergeCell ref="CE3:CE4"/>
    <mergeCell ref="CF3:CF4"/>
    <mergeCell ref="BA5:BB5"/>
    <mergeCell ref="BC5:BD5"/>
    <mergeCell ref="AS5:AT5"/>
    <mergeCell ref="CG3:CG4"/>
    <mergeCell ref="CH3:CH4"/>
    <mergeCell ref="BV3:BX4"/>
    <mergeCell ref="CA3:CA4"/>
    <mergeCell ref="CD3:CD4"/>
    <mergeCell ref="CI3:DD3"/>
    <mergeCell ref="BG5:BH5"/>
    <mergeCell ref="BK5:BM5"/>
    <mergeCell ref="FE3:FF3"/>
    <mergeCell ref="CP4:CW4"/>
    <mergeCell ref="CX4:DD4"/>
    <mergeCell ref="DE4:DH4"/>
    <mergeCell ref="DI4:DN4"/>
    <mergeCell ref="DO4:DR4"/>
    <mergeCell ref="DS4:DT4"/>
    <mergeCell ref="DU4:EB4"/>
    <mergeCell ref="EC4:ED4"/>
    <mergeCell ref="EE4:EG4"/>
    <mergeCell ref="EQ4:EU4"/>
    <mergeCell ref="EV4:EZ4"/>
    <mergeCell ref="FA4:FB4"/>
    <mergeCell ref="FC4:FD4"/>
    <mergeCell ref="FE4:FF4"/>
    <mergeCell ref="FA3:FB3"/>
    <mergeCell ref="FC3:FD3"/>
    <mergeCell ref="EH4:EI4"/>
    <mergeCell ref="EJ4:EN4"/>
    <mergeCell ref="EO4:EP4"/>
    <mergeCell ref="FG2:FG5"/>
    <mergeCell ref="EV5:EZ5"/>
    <mergeCell ref="FA5:FB5"/>
    <mergeCell ref="FC5:FD5"/>
    <mergeCell ref="FE5:FF5"/>
    <mergeCell ref="CX5:DD5"/>
    <mergeCell ref="DE5:DH5"/>
    <mergeCell ref="DI5:DN5"/>
    <mergeCell ref="DO5:DR5"/>
    <mergeCell ref="DS5:DT5"/>
    <mergeCell ref="DU5:EB5"/>
    <mergeCell ref="EC5:ED5"/>
    <mergeCell ref="EE5:EG5"/>
    <mergeCell ref="EQ5:EU5"/>
    <mergeCell ref="EO5:EP5"/>
    <mergeCell ref="EH5:EI5"/>
    <mergeCell ref="EJ5:EN5"/>
    <mergeCell ref="CI2:FF2"/>
    <mergeCell ref="DE3:EB3"/>
    <mergeCell ref="EC3:ED3"/>
    <mergeCell ref="EE3:EG3"/>
    <mergeCell ref="EQ3:EU3"/>
    <mergeCell ref="EV3:EZ3"/>
    <mergeCell ref="EH3:EP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0218C2DBC4C27046AD4376915CDC3351" ma:contentTypeVersion="20" ma:contentTypeDescription="צור מסמך חדש." ma:contentTypeScope="" ma:versionID="9ed77c204c0f4b1657e91a4b91d8d0ae">
  <xsd:schema xmlns:xsd="http://www.w3.org/2001/XMLSchema" xmlns:xs="http://www.w3.org/2001/XMLSchema" xmlns:p="http://schemas.microsoft.com/office/2006/metadata/properties" xmlns:ns1="http://schemas.microsoft.com/sharepoint/v3" xmlns:ns2="0097d1c6-6c8b-4ddf-9327-56a149884608" xmlns:ns3="2d7f225b-9d37-43de-8ce8-ff3a952e28e1" targetNamespace="http://schemas.microsoft.com/office/2006/metadata/properties" ma:root="true" ma:fieldsID="f3735ad0c4df582b0f1ecb0a1e849679" ns1:_="" ns2:_="" ns3:_="">
    <xsd:import namespace="http://schemas.microsoft.com/sharepoint/v3"/>
    <xsd:import namespace="0097d1c6-6c8b-4ddf-9327-56a149884608"/>
    <xsd:import namespace="2d7f225b-9d37-43de-8ce8-ff3a952e28e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lcf76f155ced4ddcb4097134ff3c332f" minOccurs="0"/>
                <xsd:element ref="ns3:TaxCatchAll" minOccurs="0"/>
                <xsd:element ref="ns2:MediaServiceObjectDetectorVersions" minOccurs="0"/>
                <xsd:element ref="ns2:MediaLengthInSeconds" minOccurs="0"/>
                <xsd:element ref="ns2:MediaServiceLocation"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מאפייני מדיניות תאימות מאוחדת" ma:hidden="true" ma:internalName="_ip_UnifiedCompliancePolicyProperties">
      <xsd:simpleType>
        <xsd:restriction base="dms:Note"/>
      </xsd:simpleType>
    </xsd:element>
    <xsd:element name="_ip_UnifiedCompliancePolicyUIAction" ma:index="27" nillable="true" ma:displayName="פעולת ממשק משתמש של מדיניות תאימות מאוחדת"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097d1c6-6c8b-4ddf-9327-56a149884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תגיות תמונה" ma:readOnly="false" ma:fieldId="{5cf76f15-5ced-4ddc-b409-7134ff3c332f}" ma:taxonomyMulti="true" ma:sspId="012e9713-f20b-4ddc-8bd6-f15c0cd13da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d7f225b-9d37-43de-8ce8-ff3a952e28e1" elementFormDefault="qualified">
    <xsd:import namespace="http://schemas.microsoft.com/office/2006/documentManagement/types"/>
    <xsd:import namespace="http://schemas.microsoft.com/office/infopath/2007/PartnerControls"/>
    <xsd:element name="SharedWithUsers" ma:index="16" nillable="true" ma:displayName="משותף עם"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משותף עם פרטים" ma:internalName="SharedWithDetails" ma:readOnly="true">
      <xsd:simpleType>
        <xsd:restriction base="dms:Note">
          <xsd:maxLength value="255"/>
        </xsd:restriction>
      </xsd:simpleType>
    </xsd:element>
    <xsd:element name="TaxCatchAll" ma:index="21" nillable="true" ma:displayName="Taxonomy Catch All Column" ma:hidden="true" ma:list="{1e4f574f-00d1-4624-af60-47685e8d55a3}" ma:internalName="TaxCatchAll" ma:showField="CatchAllData" ma:web="2d7f225b-9d37-43de-8ce8-ff3a952e28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2d7f225b-9d37-43de-8ce8-ff3a952e28e1" xsi:nil="true"/>
    <lcf76f155ced4ddcb4097134ff3c332f xmlns="0097d1c6-6c8b-4ddf-9327-56a14988460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695A0A1-12D3-4FA2-867A-98246899BC3E}"/>
</file>

<file path=customXml/itemProps2.xml><?xml version="1.0" encoding="utf-8"?>
<ds:datastoreItem xmlns:ds="http://schemas.openxmlformats.org/officeDocument/2006/customXml" ds:itemID="{E5D34D4B-F3EE-44F4-87DC-20CD4063504E}"/>
</file>

<file path=customXml/itemProps3.xml><?xml version="1.0" encoding="utf-8"?>
<ds:datastoreItem xmlns:ds="http://schemas.openxmlformats.org/officeDocument/2006/customXml" ds:itemID="{37CBBC68-6864-4A42-9AB9-540E373E4AB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8</vt:i4>
      </vt:variant>
      <vt:variant>
        <vt:lpstr>טווחים בעלי שם</vt:lpstr>
      </vt:variant>
      <vt:variant>
        <vt:i4>1</vt:i4>
      </vt:variant>
    </vt:vector>
  </HeadingPairs>
  <TitlesOfParts>
    <vt:vector size="9" baseType="lpstr">
      <vt:lpstr>דוח שנתי</vt:lpstr>
      <vt:lpstr>נתונים לדוח שנתי</vt:lpstr>
      <vt:lpstr>גרף ספיקות</vt:lpstr>
      <vt:lpstr>גרף איכויות שפכים</vt:lpstr>
      <vt:lpstr>גרף איכויות קולחין</vt:lpstr>
      <vt:lpstr>יומן אירועים </vt:lpstr>
      <vt:lpstr>דיגום מעבדה חיצונית</vt:lpstr>
      <vt:lpstr>גיליון1</vt:lpstr>
      <vt:lpstr>'דוח שנתי'!WPrint_Area_W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dc:creator>
  <cp:lastModifiedBy>Shani Katiei</cp:lastModifiedBy>
  <cp:lastPrinted>2024-03-28T13:48:13Z</cp:lastPrinted>
  <dcterms:created xsi:type="dcterms:W3CDTF">2015-04-30T09:04:57Z</dcterms:created>
  <dcterms:modified xsi:type="dcterms:W3CDTF">2024-03-28T13:48:18Z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0x0101000218C2DBC4C27046AD4376915CDC3351</vt:lpwstr>
  </property>
</Properties>
</file>